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275" windowHeight="6090" tabRatio="943" activeTab="0"/>
  </bookViews>
  <sheets>
    <sheet name="Tab1" sheetId="1" r:id="rId1"/>
    <sheet name="RMRTAN" sheetId="2" state="hidden" r:id="rId2"/>
    <sheet name="INPC_FTZ" sheetId="3" state="hidden" r:id="rId3"/>
    <sheet name="RMNTAN" sheetId="4" state="hidden" r:id="rId4"/>
    <sheet name="RNMORZ" sheetId="5" state="hidden" r:id="rId5"/>
    <sheet name="RRMORZ" sheetId="6" state="hidden" r:id="rId6"/>
    <sheet name="RMRTA" sheetId="7" state="hidden" r:id="rId7"/>
    <sheet name="ERM" sheetId="8" state="hidden" r:id="rId8"/>
  </sheets>
  <externalReferences>
    <externalReference r:id="rId11"/>
  </externalReferences>
  <definedNames>
    <definedName name="_xlnm.Print_Area" localSheetId="3">'RMNTAN'!$M$5:$Y$58</definedName>
    <definedName name="_xlnm.Print_Area" localSheetId="1">'RMRTAN'!$A$2:$K$58</definedName>
    <definedName name="_xlnm.Print_Area" localSheetId="0">'Tab1'!$A$1:$L$123</definedName>
    <definedName name="dado1" localSheetId="2">'INPC_FTZ'!#REF!</definedName>
    <definedName name="dado1" localSheetId="3">'RMNTAN'!#REF!</definedName>
    <definedName name="dado1" localSheetId="6">'RMRTA'!#REF!</definedName>
    <definedName name="dado1" localSheetId="1">'RMRTAN'!#REF!</definedName>
    <definedName name="dado1" localSheetId="4">'RNMORZ'!#REF!</definedName>
    <definedName name="dado1" localSheetId="5">'RRMORZ'!#REF!</definedName>
    <definedName name="dado1">'INPC_FTZ'!#REF!</definedName>
    <definedName name="dado2" localSheetId="3">'RMNTAN'!#REF!</definedName>
    <definedName name="dado2" localSheetId="6">'RMRTA'!#REF!</definedName>
    <definedName name="dado2" localSheetId="1">'RMRTAN'!#REF!</definedName>
    <definedName name="dado2" localSheetId="4">'RNMORZ'!#REF!</definedName>
    <definedName name="dado2" localSheetId="5">'RRMORZ'!#REF!</definedName>
    <definedName name="dado3" localSheetId="3">'RMNTAN'!#REF!</definedName>
    <definedName name="dado3" localSheetId="6">'RMRTA'!#REF!</definedName>
    <definedName name="dado3" localSheetId="1">'RMRTAN'!#REF!</definedName>
    <definedName name="dado3" localSheetId="4">'RNMORZ'!#REF!</definedName>
    <definedName name="dado3" localSheetId="5">'RRMORZ'!#REF!</definedName>
    <definedName name="dado4" localSheetId="3">'RMNTAN'!#REF!</definedName>
    <definedName name="dado4" localSheetId="6">'RMRTA'!#REF!</definedName>
    <definedName name="dado4" localSheetId="1">'RMRTAN'!#REF!</definedName>
    <definedName name="dado4" localSheetId="4">'RNMORZ'!#REF!</definedName>
    <definedName name="dado4" localSheetId="5">'RRMORZ'!#REF!</definedName>
    <definedName name="dado5" localSheetId="3">'RMNTAN'!#REF!</definedName>
    <definedName name="dado5" localSheetId="6">'RMRTA'!#REF!</definedName>
    <definedName name="dado5" localSheetId="1">'RMRTAN'!#REF!</definedName>
    <definedName name="dado5" localSheetId="4">'RNMORZ'!#REF!</definedName>
    <definedName name="dado5" localSheetId="5">'RRMORZ'!#REF!</definedName>
    <definedName name="form2" localSheetId="2">'INPC_FTZ'!#REF!</definedName>
    <definedName name="form6" localSheetId="4">'RNMORZ'!#REF!</definedName>
    <definedName name="form6" localSheetId="5">'RRMORZ'!#REF!</definedName>
    <definedName name="form7" localSheetId="4">'RNMORZ'!#REF!</definedName>
    <definedName name="form7" localSheetId="5">'RRMORZ'!#REF!</definedName>
    <definedName name="imp" localSheetId="2">'INPC_FTZ'!$A$1:$G$6</definedName>
    <definedName name="IMP" localSheetId="3">'RMNTAN'!$A$1:$K$5</definedName>
    <definedName name="IMP" localSheetId="6">'RMRTA'!$A$1:$M$5</definedName>
    <definedName name="IMP" localSheetId="1">'RMRTAN'!$A$1:$K$5</definedName>
    <definedName name="IMP" localSheetId="4">'RNMORZ'!$A$1:$I$5</definedName>
    <definedName name="IMP" localSheetId="5">'RRMORZ'!$A$1:$I$5</definedName>
    <definedName name="NOME1" localSheetId="2">'INPC_FTZ'!#REF!</definedName>
    <definedName name="NOME1" localSheetId="3">'RMNTAN'!#REF!</definedName>
    <definedName name="NOME1" localSheetId="6">'RMRTA'!#REF!</definedName>
    <definedName name="NOME1" localSheetId="1">'RMRTAN'!#REF!</definedName>
    <definedName name="NOME1" localSheetId="4">'RNMORZ'!#REF!</definedName>
    <definedName name="NOME1" localSheetId="5">'RRMORZ'!#REF!</definedName>
    <definedName name="NOME1">#REF!</definedName>
    <definedName name="NOME2" localSheetId="2">'INPC_FTZ'!#REF!</definedName>
    <definedName name="NOME2" localSheetId="3">'RMNTAN'!#REF!</definedName>
    <definedName name="NOME2" localSheetId="6">'RMRTA'!#REF!</definedName>
    <definedName name="NOME2" localSheetId="1">'RMRTAN'!#REF!</definedName>
    <definedName name="NOME2" localSheetId="4">'RNMORZ'!#REF!</definedName>
    <definedName name="NOME2" localSheetId="5">'RRMORZ'!#REF!</definedName>
    <definedName name="NOME3" localSheetId="3">'RMNTAN'!#REF!</definedName>
    <definedName name="NOME3" localSheetId="6">'RMRTA'!#REF!</definedName>
    <definedName name="NOME3" localSheetId="1">'RMRTAN'!#REF!</definedName>
    <definedName name="NOME3" localSheetId="4">'RNMORZ'!#REF!</definedName>
    <definedName name="NOME3" localSheetId="5">'RRMORZ'!#REF!</definedName>
    <definedName name="NOME4" localSheetId="3">'RMNTAN'!#REF!</definedName>
    <definedName name="NOME4" localSheetId="6">'RMRTA'!#REF!</definedName>
    <definedName name="NOME4" localSheetId="1">'RMRTAN'!#REF!</definedName>
    <definedName name="NOME4" localSheetId="4">'RNMORZ'!#REF!</definedName>
    <definedName name="NOME4" localSheetId="5">'RRMORZ'!#REF!</definedName>
    <definedName name="NOME5" localSheetId="3">'RMNTAN'!#REF!</definedName>
    <definedName name="NOME5" localSheetId="6">'RMRTA'!#REF!</definedName>
    <definedName name="NOME5" localSheetId="1">'RMRTAN'!#REF!</definedName>
    <definedName name="NOME5" localSheetId="4">'RNMORZ'!#REF!</definedName>
    <definedName name="NOME5" localSheetId="5">'RRMORZ'!#REF!</definedName>
    <definedName name="NOME6" localSheetId="4">'RNMORZ'!#REF!</definedName>
    <definedName name="NOME6" localSheetId="5">'RRMORZ'!#REF!</definedName>
    <definedName name="NOME7" localSheetId="4">'RNMORZ'!#REF!</definedName>
    <definedName name="NOME7" localSheetId="5">'RRMORZ'!#REF!</definedName>
    <definedName name="_xlnm.Print_Titles" localSheetId="2">'INPC_FTZ'!$A:$B</definedName>
  </definedNames>
  <calcPr fullCalcOnLoad="1"/>
</workbook>
</file>

<file path=xl/comments4.xml><?xml version="1.0" encoding="utf-8"?>
<comments xmlns="http://schemas.openxmlformats.org/spreadsheetml/2006/main">
  <authors>
    <author>f000039</author>
  </authors>
  <commentList>
    <comment ref="R36" authorId="0">
      <text>
        <r>
          <rPr>
            <b/>
            <sz val="8"/>
            <rFont val="Tahoma"/>
            <family val="2"/>
          </rPr>
          <t>f000039:</t>
        </r>
        <r>
          <rPr>
            <sz val="8"/>
            <rFont val="Tahoma"/>
            <family val="2"/>
          </rPr>
          <t xml:space="preserve">
Corrido pelo Geovane.
16.07.2010.+</t>
        </r>
      </text>
    </comment>
  </commentList>
</comments>
</file>

<file path=xl/sharedStrings.xml><?xml version="1.0" encoding="utf-8"?>
<sst xmlns="http://schemas.openxmlformats.org/spreadsheetml/2006/main" count="1280" uniqueCount="166">
  <si>
    <t>(3) Exclusive os Assalariados que não tiveram remuneração no mês.</t>
  </si>
  <si>
    <t>NOTA: Vide Nota Técnica n. 8.</t>
  </si>
  <si>
    <t>TABELA 11</t>
  </si>
  <si>
    <t>(2) Exclusive os Assalariados que não tiveram remuneração no mês.</t>
  </si>
  <si>
    <t>Emprego</t>
  </si>
  <si>
    <t>Ocupados</t>
  </si>
  <si>
    <t>Desempregados</t>
  </si>
  <si>
    <t>Dez</t>
  </si>
  <si>
    <t>Mar</t>
  </si>
  <si>
    <t>População Economicamente Ativa</t>
  </si>
  <si>
    <t>Out</t>
  </si>
  <si>
    <t>Nov</t>
  </si>
  <si>
    <t>Fev</t>
  </si>
  <si>
    <t>Abr</t>
  </si>
  <si>
    <t>Jun</t>
  </si>
  <si>
    <t>Jul</t>
  </si>
  <si>
    <t>Ago</t>
  </si>
  <si>
    <t>Ocupados (1)</t>
  </si>
  <si>
    <t>Set</t>
  </si>
  <si>
    <t>Ocupados (2)</t>
  </si>
  <si>
    <t>Assalariados (3)</t>
  </si>
  <si>
    <t>(4) Dados captados em mais de uma referência monetária e convertidos para Reais. Vide Nota Técnica n. 7.</t>
  </si>
  <si>
    <t>ÍNDICES TRIMESTRAIS DO EMPREGO, DO RENDIMENTO MÉDIO REAL E DA MASSA DE RENDIMENTOS REAIS DOS</t>
  </si>
  <si>
    <t>OCUPADOS E DOS ASSALARIADOS (1)</t>
  </si>
  <si>
    <t>Rendimento</t>
  </si>
  <si>
    <t>Massa de</t>
  </si>
  <si>
    <t>Salário</t>
  </si>
  <si>
    <t xml:space="preserve">Massa </t>
  </si>
  <si>
    <t>Rendimentos</t>
  </si>
  <si>
    <t>Salarial</t>
  </si>
  <si>
    <t>Real</t>
  </si>
  <si>
    <t>Reais</t>
  </si>
  <si>
    <t>(2) Incluem os Ocupados que não tiveram remuneração no mês e excluem os Trabalhadores</t>
  </si>
  <si>
    <t xml:space="preserve">     Familiares sem remuneração salarial e os Trabalhadores que ganharam exclusivamente em espécie ou benefício.</t>
  </si>
  <si>
    <t>(3) Incluem os Assalariados que não tiveram remuneração no mês.</t>
  </si>
  <si>
    <t>Médio</t>
  </si>
  <si>
    <t>Total</t>
  </si>
  <si>
    <t>Trimestres</t>
  </si>
  <si>
    <t>Variação Mensal</t>
  </si>
  <si>
    <t>Variação no Ano</t>
  </si>
  <si>
    <t>Variação Anual</t>
  </si>
  <si>
    <t>Jul-2007</t>
  </si>
  <si>
    <t>Jan-2008</t>
  </si>
  <si>
    <t>Maio</t>
  </si>
  <si>
    <t>Jun-1998</t>
  </si>
  <si>
    <t>Jun-1999</t>
  </si>
  <si>
    <t>Jun-2000</t>
  </si>
  <si>
    <t>Jun-2001</t>
  </si>
  <si>
    <t>Jun-2002</t>
  </si>
  <si>
    <t>Jun-2003</t>
  </si>
  <si>
    <t>Jun-2004</t>
  </si>
  <si>
    <t>Jun-2005</t>
  </si>
  <si>
    <t>Jun-2006</t>
  </si>
  <si>
    <t>Jun-2007</t>
  </si>
  <si>
    <r>
      <t>Fonte:</t>
    </r>
    <r>
      <rPr>
        <sz val="8"/>
        <rFont val="Arial"/>
        <family val="2"/>
      </rPr>
      <t xml:space="preserve"> SEP. Convênio Seade – Dieese e MTE/FAT.</t>
    </r>
  </si>
  <si>
    <t>10% Mais Pobres Ganham Até</t>
  </si>
  <si>
    <t>25% Mais Pobres Ganham Até</t>
  </si>
  <si>
    <t>50% Mais Pobres Ganham Até</t>
  </si>
  <si>
    <t>25% Mais Ricos Ganham Acima de</t>
  </si>
  <si>
    <t>10% Mais Ricos Ganham Acima de</t>
  </si>
  <si>
    <t>Entre 25 e 50% Mais Pobres</t>
  </si>
  <si>
    <t>Entre 50 e 75% Mais Ricos</t>
  </si>
  <si>
    <t>Autônomo</t>
  </si>
  <si>
    <t>REGIÃO METROPOLITANA DE FORTALEZA</t>
  </si>
  <si>
    <t>ago</t>
  </si>
  <si>
    <t>Jan-2009</t>
  </si>
  <si>
    <t>Jan-2010</t>
  </si>
  <si>
    <t>Base: Média 2008 = 100</t>
  </si>
  <si>
    <t>2008-2010</t>
  </si>
  <si>
    <t>(1) Inflator utilizado - IINPC DO IBGE - BASE FORTALEZA.</t>
  </si>
  <si>
    <t>AUXILIAR</t>
  </si>
  <si>
    <t>INPC - Fortaleza</t>
  </si>
  <si>
    <t>INPC IBGE</t>
  </si>
  <si>
    <t>Anos</t>
  </si>
  <si>
    <t>Jan</t>
  </si>
  <si>
    <t>Mai</t>
  </si>
  <si>
    <t>ÍNDICE MENSAL</t>
  </si>
  <si>
    <t>TAXA MENSAL</t>
  </si>
  <si>
    <t>ACUMULAD-ÚLTIMO MÊS</t>
  </si>
  <si>
    <t>ACUMULADO-JAN2008=100</t>
  </si>
  <si>
    <t xml:space="preserve">             REGIÃO METROPOLITANA DE FORTALEZA</t>
  </si>
  <si>
    <t xml:space="preserve">             2008-2009</t>
  </si>
  <si>
    <t>Meses</t>
  </si>
  <si>
    <t xml:space="preserve">           -</t>
  </si>
  <si>
    <t xml:space="preserve">Fonte: </t>
  </si>
  <si>
    <t>NOTA: Em reais. O rendimento recebido no mês corresponde à contrapartida monetária relativa ao trabalho efetivamente exercido neste mesmo mês.</t>
  </si>
  <si>
    <t xml:space="preserve">             2008-2010</t>
  </si>
  <si>
    <t>Rendimento Nominal Mensal dos Ocupados (1)</t>
  </si>
  <si>
    <t>Assalariado Total (2)</t>
  </si>
  <si>
    <t>Setor Privado (2)</t>
  </si>
  <si>
    <t>Com Carteira Assinada (2)</t>
  </si>
  <si>
    <t>Sem Carteira Assinada (2)</t>
  </si>
  <si>
    <t>Setor Público (2)</t>
  </si>
  <si>
    <t>(1) Exclusive os Assalariados e os Empregados Domésticos Assalariados que não tiveram remuneração no mês, os Trabalhadores Familiares sem</t>
  </si>
  <si>
    <t>remuneração salarial e os Trabalhadores que ganharam exclusivamente em espécie ou benefício.</t>
  </si>
  <si>
    <t>-</t>
  </si>
  <si>
    <t>Rendimento Real Mensal dos Ocupados (1)</t>
  </si>
  <si>
    <t>CALCULADO COM O INPC</t>
  </si>
  <si>
    <t>(1) Inflator utilizado - INPC = IBGE. Valores em reais do próprio mês do rendimento.</t>
  </si>
  <si>
    <t>25% mais ricos ganham acima de</t>
  </si>
  <si>
    <t>25% mais pobres ganham até</t>
  </si>
  <si>
    <t>10% mais pobres ganham até</t>
  </si>
  <si>
    <t>10% mais ricos ganham acima de</t>
  </si>
  <si>
    <t>Rendimento Médio Real Trimestral dos Ocupados (2)</t>
  </si>
  <si>
    <t>(2) Exclusive os Assalariados e os Empregados Domésticos Assalariados que não tiveram remuneração no mês, os Trabalhadores Familiares sem</t>
  </si>
  <si>
    <t>Nº 49 - RENDIMENTO REAL (com bases diferentes) TRIMESTRAL DOS OCUPADOSE DOS ASSALARIADOS NO TRABALHO PRINCIPAL (1)</t>
  </si>
  <si>
    <t>Rendimento Médio Real Trimestral dos Assalariados (3)</t>
  </si>
  <si>
    <t>Indústria(3)</t>
  </si>
  <si>
    <t>Comércio(3)</t>
  </si>
  <si>
    <t>Serviços(3)</t>
  </si>
  <si>
    <t>Nº XX - RENDIMENTO REAL MENSAL DOS OCUPADOS SEGUNDO POSIÇÃO NA OCUPAÇÃO E DOS  DOS ASSALARIADOS NO SETOR PRIVADO, SEGUNDO SETOR DE ATIVIDADE ECONÔMICA</t>
  </si>
  <si>
    <t>Nº 44 - RENDIMENTO NOMINAL MENSAL DOS OCUPADOS SEGUNDO POSIÇÃO NA OCUPAÇÃO E DOS ASSALARIADOS NO SETOR PRIVADO, SEGUNDO SETOR DE ATIVIDADE ECONÔMICA</t>
  </si>
  <si>
    <t>ESTA TABELA ALIMENTA A TABELA RNMORZ</t>
  </si>
  <si>
    <t>ESTA TABELA ALIMENTA AS TABELAS  9 E 12 DE RENDA</t>
  </si>
  <si>
    <t>ESTA TABELA ALIMENTA A TABELA 10a DA RENDA</t>
  </si>
  <si>
    <t>Real Mensal</t>
  </si>
  <si>
    <t>Set-2008</t>
  </si>
  <si>
    <t>Real Trimestral</t>
  </si>
  <si>
    <t>Nominal Mensal</t>
  </si>
  <si>
    <t>Nº 49 - RENDIMENTO MENSAL NOMINAL DOS OCUPADOS E DOS ASSALARIADOS NO TRABALHO PRINCIPAL (1)</t>
  </si>
  <si>
    <t>confere</t>
  </si>
  <si>
    <t>CONFERIR VALOR NOMINAL DO ÚLTIMO MÊS.</t>
  </si>
  <si>
    <t>Região Metropolitana de Fortaleza</t>
  </si>
  <si>
    <t>Rendimento Nominal Mensal dos Ocupados (2)</t>
  </si>
  <si>
    <t>Rendimento Nominal Mensal dos Assalariados (2)</t>
  </si>
  <si>
    <t>Rendimento Nominal Mensal dos Assalariados (3)</t>
  </si>
  <si>
    <t>Rendimento Médio Real Mensal dos Ocupados (2)</t>
  </si>
  <si>
    <t>Rendimento Médio Real Mensal dos Assalariados (3)</t>
  </si>
  <si>
    <t>Rendimento Real Mensal dos Assalariados (3)</t>
  </si>
  <si>
    <t>Rendimento  Real Mensal dos Ocupados (2)</t>
  </si>
  <si>
    <t>P E R C E N T I S =&gt; ALIMENTA A Tab10</t>
  </si>
  <si>
    <t>Q U A R T I S =&gt; ALIMENTA A Tab10a</t>
  </si>
  <si>
    <t>Jul-2010/Jun-2010</t>
  </si>
  <si>
    <t>DIGITAR PERCENTIS =&gt; ALIMENTA A RMRTAN NOS PERCENTIS - GERA A TABELA 10</t>
  </si>
  <si>
    <t>DIGITAR A MÉDIA DOS QUARTIS =&gt; ALIMENTA A RMRTAN NOS QUARTIS - GERA A TABELA 10a</t>
  </si>
  <si>
    <t>Jul-2010/Jul-2009</t>
  </si>
  <si>
    <t>Jul-2010/Nov-2009</t>
  </si>
  <si>
    <t>Jan-2011</t>
  </si>
  <si>
    <t>Jan / 11</t>
  </si>
  <si>
    <t>PROCESSAR NOVAMENTE A SINTAXE DESTA INFORMAÇÃO POIS ESTÁ FALTANDO INCLUIR O MÊS DE JULHO NO LIMITE DA RENDA</t>
  </si>
  <si>
    <t/>
  </si>
  <si>
    <t>rever</t>
  </si>
  <si>
    <t>OK</t>
  </si>
  <si>
    <t>Fonte: Convênio IDT/Sine-CE, STDS, Fundação Seade-Dieese e MTE/FAT.</t>
  </si>
  <si>
    <t>Tabela 1</t>
  </si>
  <si>
    <t>Estimativas da População Total e Economicamente Ativa e dos Inativos Maiores</t>
  </si>
  <si>
    <t>de 10 Anos e Taxas de Participação e de Desemprego Total</t>
  </si>
  <si>
    <t xml:space="preserve">Períodos                   </t>
  </si>
  <si>
    <t xml:space="preserve">  Inativos Maiores                                  de 10 Anos</t>
  </si>
  <si>
    <t>Taxas (%)</t>
  </si>
  <si>
    <t>População Total             (1)</t>
  </si>
  <si>
    <t>Participação (PEA/PIA)</t>
  </si>
  <si>
    <t>Desem-                      prego          Total (DES/PEA)</t>
  </si>
  <si>
    <t>Dez-2008</t>
  </si>
  <si>
    <t>(1) Em 1000 pessoas. (2) Base: Dezembro de 2008 = 100.</t>
  </si>
  <si>
    <t>Números Absolutos (1)</t>
  </si>
  <si>
    <t>Índices                    (2)</t>
  </si>
  <si>
    <t>Jan-2012</t>
  </si>
  <si>
    <t>Nota: Projeções populacionais atualizadas. Ver Nota Técnica 10.</t>
  </si>
  <si>
    <t>Jan-2013</t>
  </si>
  <si>
    <t>Jan-2014</t>
  </si>
  <si>
    <t>Jan-2015</t>
  </si>
  <si>
    <t>Jan-2016</t>
  </si>
  <si>
    <t>2008-2016</t>
  </si>
  <si>
    <t>Dez-2016 / Nov-2016</t>
  </si>
  <si>
    <t>Dez-2016 / Dez-2015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</si>
</sst>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_)"/>
    <numFmt numFmtId="173" formatCode="0.0"/>
    <numFmt numFmtId="174" formatCode="0.0_)"/>
    <numFmt numFmtId="175" formatCode="General_)"/>
    <numFmt numFmtId="176" formatCode="#,##0.0"/>
    <numFmt numFmtId="177" formatCode="_(* #,##0.0_);_(* \(#,##0.0\);_(* &quot;-&quot;??_);_(@_)"/>
    <numFmt numFmtId="178" formatCode="#,##0.000"/>
    <numFmt numFmtId="179" formatCode="#,##0.0_);\(#,##0.0\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0_)"/>
    <numFmt numFmtId="193" formatCode="0.000000000000_)"/>
    <numFmt numFmtId="194" formatCode="0.00000_)"/>
    <numFmt numFmtId="195" formatCode="0.000_)"/>
    <numFmt numFmtId="196" formatCode="0.0000000000"/>
    <numFmt numFmtId="197" formatCode="0.000000000000"/>
    <numFmt numFmtId="198" formatCode="0.00000000000"/>
    <numFmt numFmtId="199" formatCode="0.0000"/>
    <numFmt numFmtId="200" formatCode="0.00000"/>
    <numFmt numFmtId="201" formatCode="0.000000"/>
    <numFmt numFmtId="202" formatCode="0.000"/>
    <numFmt numFmtId="203" formatCode="0.000000000"/>
    <numFmt numFmtId="204" formatCode="0.00000000"/>
    <numFmt numFmtId="205" formatCode="0.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_);_(* \(#,##0.0000\);_(* &quot;-&quot;????_);_(@_)"/>
    <numFmt numFmtId="210" formatCode="_(* #,##0_);_(* \(#,##0\);_(* &quot;-&quot;??_);_(@_)"/>
    <numFmt numFmtId="211" formatCode="&quot;Sim&quot;;&quot;Sim&quot;;&quot;Não&quot;"/>
    <numFmt numFmtId="212" formatCode="&quot;Verdadeiro&quot;;&quot;Verdadeiro&quot;;&quot;Falso&quot;"/>
    <numFmt numFmtId="213" formatCode="&quot;Ativar&quot;;&quot;Ativar&quot;;&quot;Desativar&quot;"/>
    <numFmt numFmtId="214" formatCode="[$€-2]\ #,##0.00_);[Red]\([$€-2]\ #,##0.00\)"/>
    <numFmt numFmtId="215" formatCode="_(* #,##0.0_);_(* \(#,##0.0\);_(* &quot;-&quot;?_);_(@_)"/>
    <numFmt numFmtId="216" formatCode="0_);\(0\)"/>
    <numFmt numFmtId="217" formatCode="0\.000"/>
    <numFmt numFmtId="218" formatCode="@*.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erif"/>
      <family val="1"/>
    </font>
    <font>
      <sz val="10"/>
      <name val="Roman 10cpi"/>
      <family val="3"/>
    </font>
    <font>
      <b/>
      <sz val="10"/>
      <name val="MS Serif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Roman cpi 10"/>
      <family val="0"/>
    </font>
    <font>
      <b/>
      <sz val="10"/>
      <name val="Roman cpi 10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172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" fontId="2" fillId="0" borderId="0" xfId="0" applyNumberFormat="1" applyFont="1" applyFill="1" applyAlignment="1" applyProtection="1" quotePrefix="1">
      <alignment horizontal="left"/>
      <protection hidden="1"/>
    </xf>
    <xf numFmtId="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 quotePrefix="1">
      <alignment horizontal="left"/>
      <protection hidden="1"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172" fontId="2" fillId="0" borderId="10" xfId="0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175" fontId="2" fillId="0" borderId="0" xfId="0" applyNumberFormat="1" applyFont="1" applyFill="1" applyAlignment="1" applyProtection="1" quotePrefix="1">
      <alignment horizontal="left"/>
      <protection hidden="1"/>
    </xf>
    <xf numFmtId="175" fontId="2" fillId="0" borderId="0" xfId="0" applyNumberFormat="1" applyFont="1" applyFill="1" applyAlignment="1" applyProtection="1">
      <alignment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175" fontId="2" fillId="0" borderId="13" xfId="0" applyNumberFormat="1" applyFont="1" applyFill="1" applyBorder="1" applyAlignment="1" applyProtection="1">
      <alignment horizontal="centerContinuous" vertical="center"/>
      <protection hidden="1"/>
    </xf>
    <xf numFmtId="175" fontId="2" fillId="0" borderId="14" xfId="0" applyNumberFormat="1" applyFont="1" applyFill="1" applyBorder="1" applyAlignment="1" applyProtection="1">
      <alignment horizontal="center"/>
      <protection hidden="1"/>
    </xf>
    <xf numFmtId="175" fontId="2" fillId="0" borderId="15" xfId="0" applyNumberFormat="1" applyFont="1" applyFill="1" applyBorder="1" applyAlignment="1" applyProtection="1">
      <alignment horizontal="center"/>
      <protection hidden="1"/>
    </xf>
    <xf numFmtId="174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7" xfId="0" applyNumberFormat="1" applyFont="1" applyFill="1" applyBorder="1" applyAlignment="1" applyProtection="1">
      <alignment horizontal="center"/>
      <protection hidden="1"/>
    </xf>
    <xf numFmtId="174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9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0" xfId="0" applyAlignment="1" quotePrefix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9" fillId="0" borderId="0" xfId="0" applyNumberFormat="1" applyFont="1" applyAlignment="1" quotePrefix="1">
      <alignment/>
    </xf>
    <xf numFmtId="200" fontId="9" fillId="0" borderId="0" xfId="0" applyNumberFormat="1" applyFont="1" applyAlignment="1">
      <alignment/>
    </xf>
    <xf numFmtId="10" fontId="9" fillId="0" borderId="0" xfId="51" applyNumberFormat="1" applyFont="1" applyAlignment="1">
      <alignment/>
    </xf>
    <xf numFmtId="201" fontId="0" fillId="0" borderId="0" xfId="0" applyNumberFormat="1" applyAlignment="1">
      <alignment/>
    </xf>
    <xf numFmtId="0" fontId="9" fillId="0" borderId="20" xfId="0" applyFont="1" applyBorder="1" applyAlignment="1">
      <alignment/>
    </xf>
    <xf numFmtId="0" fontId="8" fillId="0" borderId="10" xfId="0" applyFont="1" applyBorder="1" applyAlignment="1">
      <alignment horizontal="left"/>
    </xf>
    <xf numFmtId="200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10" fontId="8" fillId="0" borderId="0" xfId="62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00" fontId="9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73" fontId="2" fillId="0" borderId="0" xfId="51" applyNumberFormat="1" applyFont="1" applyFill="1" applyAlignment="1">
      <alignment horizontal="right"/>
    </xf>
    <xf numFmtId="173" fontId="2" fillId="0" borderId="10" xfId="51" applyNumberFormat="1" applyFont="1" applyFill="1" applyBorder="1" applyAlignment="1">
      <alignment horizontal="right"/>
    </xf>
    <xf numFmtId="1" fontId="8" fillId="0" borderId="0" xfId="0" applyNumberFormat="1" applyFont="1" applyAlignment="1">
      <alignment/>
    </xf>
    <xf numFmtId="1" fontId="8" fillId="0" borderId="0" xfId="62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3" fontId="2" fillId="32" borderId="0" xfId="51" applyNumberFormat="1" applyFont="1" applyFill="1" applyAlignment="1">
      <alignment horizontal="right"/>
    </xf>
    <xf numFmtId="173" fontId="2" fillId="32" borderId="10" xfId="51" applyNumberFormat="1" applyFont="1" applyFill="1" applyBorder="1" applyAlignment="1">
      <alignment horizontal="right"/>
    </xf>
    <xf numFmtId="0" fontId="13" fillId="0" borderId="0" xfId="0" applyFont="1" applyFill="1" applyAlignment="1" quotePrefix="1">
      <alignment horizontal="left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200" fontId="13" fillId="0" borderId="10" xfId="0" applyNumberFormat="1" applyFont="1" applyFill="1" applyBorder="1" applyAlignment="1">
      <alignment horizontal="center" vertical="center" wrapText="1"/>
    </xf>
    <xf numFmtId="200" fontId="13" fillId="0" borderId="23" xfId="0" applyNumberFormat="1" applyFont="1" applyFill="1" applyBorder="1" applyAlignment="1">
      <alignment horizontal="center" vertical="center" wrapText="1"/>
    </xf>
    <xf numFmtId="200" fontId="13" fillId="0" borderId="2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13" fillId="0" borderId="22" xfId="0" applyNumberFormat="1" applyFont="1" applyFill="1" applyBorder="1" applyAlignment="1">
      <alignment horizontal="right" indent="1"/>
    </xf>
    <xf numFmtId="1" fontId="13" fillId="0" borderId="0" xfId="0" applyNumberFormat="1" applyFont="1" applyFill="1" applyAlignment="1">
      <alignment/>
    </xf>
    <xf numFmtId="1" fontId="13" fillId="0" borderId="22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 indent="1"/>
    </xf>
    <xf numFmtId="0" fontId="13" fillId="0" borderId="25" xfId="0" applyFont="1" applyFill="1" applyBorder="1" applyAlignment="1">
      <alignment/>
    </xf>
    <xf numFmtId="1" fontId="13" fillId="0" borderId="26" xfId="0" applyNumberFormat="1" applyFont="1" applyFill="1" applyBorder="1" applyAlignment="1">
      <alignment/>
    </xf>
    <xf numFmtId="1" fontId="13" fillId="0" borderId="26" xfId="0" applyNumberFormat="1" applyFont="1" applyFill="1" applyBorder="1" applyAlignment="1">
      <alignment horizontal="right" indent="1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1" fontId="13" fillId="0" borderId="10" xfId="0" applyNumberFormat="1" applyFont="1" applyFill="1" applyBorder="1" applyAlignment="1">
      <alignment/>
    </xf>
    <xf numFmtId="1" fontId="13" fillId="0" borderId="21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 quotePrefix="1">
      <alignment horizontal="left"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49" fontId="2" fillId="33" borderId="0" xfId="0" applyNumberFormat="1" applyFont="1" applyFill="1" applyAlignment="1">
      <alignment vertical="center"/>
    </xf>
    <xf numFmtId="17" fontId="2" fillId="33" borderId="0" xfId="0" applyNumberFormat="1" applyFont="1" applyFill="1" applyBorder="1" applyAlignment="1" applyProtection="1" quotePrefix="1">
      <alignment horizontal="left" vertical="center"/>
      <protection hidden="1"/>
    </xf>
    <xf numFmtId="217" fontId="2" fillId="33" borderId="0" xfId="0" applyNumberFormat="1" applyFont="1" applyFill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3" fontId="2" fillId="33" borderId="0" xfId="0" applyNumberFormat="1" applyFont="1" applyFill="1" applyAlignment="1">
      <alignment horizontal="center" vertical="center"/>
    </xf>
    <xf numFmtId="173" fontId="2" fillId="33" borderId="0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 quotePrefix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 quotePrefix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0" fontId="2" fillId="0" borderId="20" xfId="0" applyFont="1" applyFill="1" applyBorder="1" applyAlignment="1">
      <alignment horizontal="left"/>
    </xf>
    <xf numFmtId="173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applyProtection="1" quotePrefix="1">
      <alignment horizontal="left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Alignment="1" quotePrefix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75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175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175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200" fontId="13" fillId="0" borderId="20" xfId="0" applyNumberFormat="1" applyFont="1" applyFill="1" applyBorder="1" applyAlignment="1">
      <alignment horizontal="left" vertical="center" wrapText="1"/>
    </xf>
    <xf numFmtId="200" fontId="13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200" fontId="9" fillId="0" borderId="20" xfId="0" applyNumberFormat="1" applyFont="1" applyBorder="1" applyAlignment="1">
      <alignment horizontal="left" vertical="center" wrapText="1"/>
    </xf>
    <xf numFmtId="200" fontId="9" fillId="0" borderId="10" xfId="0" applyNumberFormat="1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5" fontId="2" fillId="0" borderId="14" xfId="0" applyNumberFormat="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 applyProtection="1">
      <alignment horizontal="center" vertical="center"/>
      <protection hidden="1"/>
    </xf>
    <xf numFmtId="175" fontId="2" fillId="0" borderId="18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57150</xdr:rowOff>
    </xdr:from>
    <xdr:to>
      <xdr:col>9</xdr:col>
      <xdr:colOff>76200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219075"/>
          <a:ext cx="11715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 ZERO</a:t>
          </a:r>
        </a:p>
      </xdr:txBody>
    </xdr:sp>
    <xdr:clientData/>
  </xdr:twoCellAnchor>
  <xdr:twoCellAnchor>
    <xdr:from>
      <xdr:col>7</xdr:col>
      <xdr:colOff>619125</xdr:colOff>
      <xdr:row>72</xdr:row>
      <xdr:rowOff>133350</xdr:rowOff>
    </xdr:from>
    <xdr:to>
      <xdr:col>10</xdr:col>
      <xdr:colOff>9525</xdr:colOff>
      <xdr:row>76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34100" y="7905750"/>
          <a:ext cx="153352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índices grigados em amarelo batem com os dados da planilha TAB11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barao\C\Ana%20Paula\Anexos%20Estat&#237;sticos%20Regi&#245;es\Para%20SITE\5_OCUP_REN%20verti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REN01V"/>
      <sheetName val="RMREN02V"/>
      <sheetName val="RMREN03V"/>
      <sheetName val="AUXQUA44V"/>
      <sheetName val="AUXQUA45V"/>
      <sheetName val="AUXQUA46V"/>
      <sheetName val="AUXQUA47v"/>
      <sheetName val="AUXQUA48v"/>
      <sheetName val="AUXQUA49V"/>
      <sheetName val="INPC_FTZv"/>
      <sheetName val="RMREN06V"/>
      <sheetName val="RMREN07v"/>
      <sheetName val="AUXQU44av"/>
      <sheetName val="AUXQU45av"/>
      <sheetName val="RMREN04v"/>
      <sheetName val="RMREN05v"/>
      <sheetName val="RMREN08v"/>
      <sheetName val="RMREN09v"/>
      <sheetName val="RMREN10v"/>
      <sheetName val="RMREN11v"/>
      <sheetName val="RMREN12v"/>
      <sheetName val="RMREN13v"/>
      <sheetName val="AUXQUA52v"/>
      <sheetName val="AUXQU52av"/>
      <sheetName val="RMREN14v"/>
      <sheetName val="RMREN15V"/>
    </sheetNames>
    <sheetDataSet>
      <sheetData sheetId="9">
        <row r="7">
          <cell r="D7">
            <v>0.74</v>
          </cell>
          <cell r="E7">
            <v>1.0074</v>
          </cell>
          <cell r="F7">
            <v>1.23043785920138</v>
          </cell>
          <cell r="G7">
            <v>1</v>
          </cell>
        </row>
        <row r="8">
          <cell r="D8">
            <v>0.84</v>
          </cell>
          <cell r="E8">
            <v>1.0084</v>
          </cell>
          <cell r="F8">
            <v>1.2201882776689608</v>
          </cell>
          <cell r="G8">
            <v>1.0084</v>
          </cell>
        </row>
        <row r="9">
          <cell r="D9">
            <v>0.43</v>
          </cell>
          <cell r="E9">
            <v>1.0043</v>
          </cell>
          <cell r="F9">
            <v>1.214963932758101</v>
          </cell>
          <cell r="G9">
            <v>1.01273612</v>
          </cell>
        </row>
        <row r="10">
          <cell r="D10">
            <v>0.43</v>
          </cell>
          <cell r="E10">
            <v>1.0043</v>
          </cell>
          <cell r="F10">
            <v>1.209761956345814</v>
          </cell>
          <cell r="G10">
            <v>1.017090885316</v>
          </cell>
        </row>
        <row r="11">
          <cell r="D11">
            <v>0.83</v>
          </cell>
          <cell r="E11">
            <v>1.0083</v>
          </cell>
          <cell r="F11">
            <v>1.199803586577223</v>
          </cell>
          <cell r="G11">
            <v>1.0255327396641227</v>
          </cell>
        </row>
        <row r="12">
          <cell r="D12">
            <v>0.81</v>
          </cell>
          <cell r="E12">
            <v>1.0081</v>
          </cell>
          <cell r="F12">
            <v>1.1901632641377076</v>
          </cell>
          <cell r="G12">
            <v>1.033839554855402</v>
          </cell>
        </row>
        <row r="13">
          <cell r="D13">
            <v>0.6</v>
          </cell>
          <cell r="E13">
            <v>1.006</v>
          </cell>
          <cell r="F13">
            <v>1.1830648748883772</v>
          </cell>
          <cell r="G13">
            <v>1.0400425921845344</v>
          </cell>
        </row>
        <row r="14">
          <cell r="D14">
            <v>0.02</v>
          </cell>
          <cell r="E14">
            <v>1.0002</v>
          </cell>
          <cell r="F14">
            <v>1.182828309226532</v>
          </cell>
          <cell r="G14">
            <v>1.0402506007029713</v>
          </cell>
        </row>
        <row r="15">
          <cell r="D15">
            <v>0.38</v>
          </cell>
          <cell r="E15">
            <v>1.0038</v>
          </cell>
          <cell r="F15">
            <v>1.1783505770338034</v>
          </cell>
          <cell r="G15">
            <v>1.0442035529856426</v>
          </cell>
        </row>
        <row r="16">
          <cell r="D16">
            <v>0.69</v>
          </cell>
          <cell r="E16">
            <v>1.0069</v>
          </cell>
          <cell r="F16">
            <v>1.1702756748771512</v>
          </cell>
          <cell r="G16">
            <v>1.0514085575012435</v>
          </cell>
        </row>
        <row r="17">
          <cell r="D17">
            <v>0.27</v>
          </cell>
          <cell r="E17">
            <v>1.0027</v>
          </cell>
          <cell r="F17">
            <v>1.1671244388921425</v>
          </cell>
          <cell r="G17">
            <v>1.0542473606064968</v>
          </cell>
        </row>
        <row r="18">
          <cell r="D18">
            <v>0.28</v>
          </cell>
          <cell r="E18">
            <v>1.0028</v>
          </cell>
          <cell r="F18">
            <v>1.1638656151696676</v>
          </cell>
          <cell r="G18">
            <v>1.057199253216195</v>
          </cell>
        </row>
        <row r="19">
          <cell r="D19">
            <v>0.16</v>
          </cell>
          <cell r="E19">
            <v>1.0016</v>
          </cell>
          <cell r="F19">
            <v>1.1620064049217926</v>
          </cell>
          <cell r="G19">
            <v>1.058890772021341</v>
          </cell>
        </row>
        <row r="20">
          <cell r="D20">
            <v>-0.13</v>
          </cell>
          <cell r="E20">
            <v>0.9987</v>
          </cell>
          <cell r="F20">
            <v>1.1635189795952665</v>
          </cell>
          <cell r="G20">
            <v>1.0575142140177132</v>
          </cell>
        </row>
        <row r="21">
          <cell r="D21">
            <v>0.04</v>
          </cell>
          <cell r="E21">
            <v>1.0004</v>
          </cell>
          <cell r="F21">
            <v>1.1630537580920297</v>
          </cell>
          <cell r="G21">
            <v>1.05793721970332</v>
          </cell>
        </row>
        <row r="22">
          <cell r="D22">
            <v>0.55</v>
          </cell>
          <cell r="E22">
            <v>1.0055</v>
          </cell>
          <cell r="F22">
            <v>1.1566919523540822</v>
          </cell>
          <cell r="G22">
            <v>1.0637558744116884</v>
          </cell>
        </row>
        <row r="23">
          <cell r="D23">
            <v>0.75</v>
          </cell>
          <cell r="E23">
            <v>1.0075</v>
          </cell>
          <cell r="F23">
            <v>1.14808134228693</v>
          </cell>
          <cell r="G23">
            <v>1.0717340434697762</v>
          </cell>
        </row>
        <row r="24">
          <cell r="D24">
            <v>0.99</v>
          </cell>
          <cell r="E24">
            <v>1.0099</v>
          </cell>
          <cell r="F24">
            <v>1.1368267573887811</v>
          </cell>
          <cell r="G24">
            <v>1.082344210500127</v>
          </cell>
        </row>
        <row r="25">
          <cell r="D25">
            <v>0.2</v>
          </cell>
          <cell r="E25">
            <v>1.002</v>
          </cell>
          <cell r="F25">
            <v>1.134557642104572</v>
          </cell>
          <cell r="G25">
            <v>1.0845088989211273</v>
          </cell>
        </row>
        <row r="26">
          <cell r="D26">
            <v>0.43</v>
          </cell>
          <cell r="E26">
            <v>1.0043</v>
          </cell>
          <cell r="F26">
            <v>1.1296999323952723</v>
          </cell>
          <cell r="G26">
            <v>1.0891722871864882</v>
          </cell>
        </row>
        <row r="27">
          <cell r="D27">
            <v>0.29</v>
          </cell>
          <cell r="E27">
            <v>1.0029</v>
          </cell>
          <cell r="F27">
            <v>1.1264332758951765</v>
          </cell>
          <cell r="G27">
            <v>1.0923308868193289</v>
          </cell>
        </row>
        <row r="28">
          <cell r="D28">
            <v>0.16</v>
          </cell>
          <cell r="E28">
            <v>1.0016</v>
          </cell>
          <cell r="F28">
            <v>1.1246338617164302</v>
          </cell>
          <cell r="G28">
            <v>1.0940786162382399</v>
          </cell>
        </row>
        <row r="29">
          <cell r="D29">
            <v>0.47</v>
          </cell>
          <cell r="E29">
            <v>1.0047</v>
          </cell>
          <cell r="F29">
            <v>1.1193728095117252</v>
          </cell>
          <cell r="G29">
            <v>1.0992207857345595</v>
          </cell>
        </row>
        <row r="30">
          <cell r="D30">
            <v>0.27</v>
          </cell>
          <cell r="E30">
            <v>1.0027</v>
          </cell>
          <cell r="F30">
            <v>1.116358641180538</v>
          </cell>
          <cell r="G30">
            <v>1.1021886818560427</v>
          </cell>
        </row>
        <row r="31">
          <cell r="D31">
            <v>0.74</v>
          </cell>
          <cell r="E31">
            <v>1.0074</v>
          </cell>
          <cell r="F31">
            <v>1.1081582699826662</v>
          </cell>
          <cell r="G31">
            <v>1.1103448781017775</v>
          </cell>
        </row>
        <row r="32">
          <cell r="D32">
            <v>0.02</v>
          </cell>
          <cell r="E32">
            <v>1.0002</v>
          </cell>
          <cell r="F32">
            <v>1.107936682646137</v>
          </cell>
          <cell r="G32">
            <v>1.1105669470773978</v>
          </cell>
        </row>
        <row r="33">
          <cell r="D33">
            <v>0.51</v>
          </cell>
          <cell r="E33">
            <v>1.0051</v>
          </cell>
          <cell r="F33">
            <v>1.1023148767745865</v>
          </cell>
          <cell r="G33">
            <v>1.1162308385074926</v>
          </cell>
        </row>
        <row r="34">
          <cell r="D34">
            <v>0.84</v>
          </cell>
          <cell r="E34">
            <v>1.0084</v>
          </cell>
          <cell r="F34">
            <v>1.0931325632433424</v>
          </cell>
          <cell r="G34">
            <v>1.1256071775509555</v>
          </cell>
        </row>
        <row r="35">
          <cell r="D35">
            <v>0.92</v>
          </cell>
          <cell r="E35">
            <v>1.0092</v>
          </cell>
          <cell r="F35">
            <v>1.0831674229521822</v>
          </cell>
          <cell r="G35">
            <v>1.1359627635844245</v>
          </cell>
        </row>
        <row r="36">
          <cell r="D36">
            <v>-0.14</v>
          </cell>
          <cell r="E36">
            <v>0.9986</v>
          </cell>
          <cell r="F36">
            <v>1.0846859833288425</v>
          </cell>
          <cell r="G36">
            <v>1.1343724157154063</v>
          </cell>
        </row>
        <row r="37">
          <cell r="D37">
            <v>-0.04</v>
          </cell>
          <cell r="E37">
            <v>0.9996</v>
          </cell>
          <cell r="F37">
            <v>1.085120031341379</v>
          </cell>
          <cell r="G37">
            <v>1.1339186667491201</v>
          </cell>
        </row>
        <row r="38">
          <cell r="D38">
            <v>-0.02</v>
          </cell>
          <cell r="E38">
            <v>0.9998</v>
          </cell>
          <cell r="F38">
            <v>1.085337098761131</v>
          </cell>
          <cell r="G38">
            <v>1.1336918830157703</v>
          </cell>
        </row>
        <row r="39">
          <cell r="D39">
            <v>0.48</v>
          </cell>
          <cell r="E39">
            <v>1.0048</v>
          </cell>
          <cell r="F39">
            <v>1.0801523673976225</v>
          </cell>
          <cell r="G39">
            <v>1.139133604054246</v>
          </cell>
        </row>
        <row r="40">
          <cell r="D40">
            <v>0.84</v>
          </cell>
          <cell r="E40">
            <v>1.0084</v>
          </cell>
          <cell r="F40">
            <v>1.0711546681848696</v>
          </cell>
          <cell r="G40">
            <v>1.1487023263283016</v>
          </cell>
        </row>
        <row r="41">
          <cell r="D41">
            <v>1.82</v>
          </cell>
          <cell r="E41">
            <v>1.0182</v>
          </cell>
          <cell r="F41">
            <v>1.0520081203937042</v>
          </cell>
          <cell r="G41">
            <v>1.1696087086674767</v>
          </cell>
        </row>
        <row r="42">
          <cell r="D42">
            <v>0.73</v>
          </cell>
          <cell r="E42">
            <v>1.0073</v>
          </cell>
          <cell r="F42">
            <v>1.04438411634439</v>
          </cell>
          <cell r="G42">
            <v>1.1781468522407494</v>
          </cell>
        </row>
        <row r="43">
          <cell r="D43">
            <v>0.76</v>
          </cell>
          <cell r="E43">
            <v>1.0076</v>
          </cell>
          <cell r="F43">
            <v>1.0365066656851827</v>
          </cell>
          <cell r="G43">
            <v>1.1871007683177792</v>
          </cell>
        </row>
        <row r="44">
          <cell r="D44">
            <v>0.2</v>
          </cell>
          <cell r="E44">
            <v>1.002</v>
          </cell>
          <cell r="F44">
            <v>1.0344377901049728</v>
          </cell>
          <cell r="G44">
            <v>1.1894749698544147</v>
          </cell>
        </row>
        <row r="45">
          <cell r="D45">
            <v>1.45</v>
          </cell>
          <cell r="E45">
            <v>1.0145</v>
          </cell>
          <cell r="F45">
            <v>1.0196528241547294</v>
          </cell>
          <cell r="G45">
            <v>1.2067223569173036</v>
          </cell>
        </row>
        <row r="46">
          <cell r="D46">
            <v>0.62</v>
          </cell>
          <cell r="E46">
            <v>1.0062</v>
          </cell>
          <cell r="F46">
            <v>1.0133699305851018</v>
          </cell>
          <cell r="G46">
            <v>1.2142040355301909</v>
          </cell>
        </row>
        <row r="47">
          <cell r="D47">
            <v>0.28</v>
          </cell>
          <cell r="E47">
            <v>1.0028</v>
          </cell>
          <cell r="F47">
            <v>1.0105404174163362</v>
          </cell>
          <cell r="G47">
            <v>1.2176038068296753</v>
          </cell>
        </row>
        <row r="48">
          <cell r="D48">
            <v>0.21</v>
          </cell>
          <cell r="E48">
            <v>1.0021</v>
          </cell>
          <cell r="F48">
            <v>1.0084227296839998</v>
          </cell>
          <cell r="G48">
            <v>1.2201607748240175</v>
          </cell>
        </row>
        <row r="49">
          <cell r="D49">
            <v>0.28</v>
          </cell>
          <cell r="E49">
            <v>1.0028</v>
          </cell>
          <cell r="F49">
            <v>1.00560703</v>
          </cell>
          <cell r="G49">
            <v>1.2235772249935246</v>
          </cell>
        </row>
        <row r="50">
          <cell r="D50">
            <v>0.37</v>
          </cell>
          <cell r="E50">
            <v>1.0037</v>
          </cell>
          <cell r="F50">
            <v>1.0019</v>
          </cell>
          <cell r="G50">
            <v>1.2281044607260008</v>
          </cell>
        </row>
        <row r="51">
          <cell r="D51">
            <v>0.19</v>
          </cell>
          <cell r="E51">
            <v>1.0019</v>
          </cell>
          <cell r="F51">
            <v>1</v>
          </cell>
          <cell r="G51">
            <v>1.2304378592013803</v>
          </cell>
        </row>
        <row r="52">
          <cell r="E52">
            <v>1</v>
          </cell>
          <cell r="F52">
            <v>1</v>
          </cell>
          <cell r="G52">
            <v>1.2304378592013803</v>
          </cell>
        </row>
        <row r="53">
          <cell r="E53">
            <v>1</v>
          </cell>
          <cell r="F53">
            <v>1</v>
          </cell>
          <cell r="G53">
            <v>1.2304378592013803</v>
          </cell>
        </row>
        <row r="54">
          <cell r="E54">
            <v>1</v>
          </cell>
          <cell r="F54">
            <v>1</v>
          </cell>
          <cell r="G54">
            <v>1.2304378592013803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113" customWidth="1"/>
    <col min="2" max="9" width="9.140625" style="113" customWidth="1"/>
    <col min="10" max="10" width="10.7109375" style="113" customWidth="1"/>
    <col min="11" max="11" width="9.57421875" style="113" customWidth="1"/>
    <col min="12" max="16384" width="9.140625" style="113" customWidth="1"/>
  </cols>
  <sheetData>
    <row r="1" spans="1:12" ht="12.75">
      <c r="A1" s="117" t="s">
        <v>144</v>
      </c>
      <c r="B1" s="2"/>
      <c r="C1" s="2"/>
      <c r="D1" s="2"/>
      <c r="E1" s="2"/>
      <c r="F1" s="2"/>
      <c r="G1" s="2"/>
      <c r="H1" s="117"/>
      <c r="I1" s="2"/>
      <c r="J1" s="2"/>
      <c r="K1" s="2"/>
      <c r="L1" s="3"/>
    </row>
    <row r="2" spans="1:12" ht="12.75">
      <c r="A2" s="117" t="s">
        <v>145</v>
      </c>
      <c r="B2" s="2"/>
      <c r="C2" s="2"/>
      <c r="D2" s="2"/>
      <c r="E2" s="2"/>
      <c r="F2" s="2"/>
      <c r="G2" s="2"/>
      <c r="H2" s="117"/>
      <c r="I2" s="2"/>
      <c r="J2" s="2"/>
      <c r="K2" s="2"/>
      <c r="L2" s="3"/>
    </row>
    <row r="3" spans="1:12" ht="12.75">
      <c r="A3" s="117" t="s">
        <v>146</v>
      </c>
      <c r="B3" s="2"/>
      <c r="C3" s="2"/>
      <c r="D3" s="2"/>
      <c r="E3" s="2"/>
      <c r="F3" s="2"/>
      <c r="G3" s="2"/>
      <c r="H3" s="117"/>
      <c r="I3" s="2"/>
      <c r="J3" s="2"/>
      <c r="K3" s="2"/>
      <c r="L3" s="3"/>
    </row>
    <row r="4" spans="1:12" ht="12.75">
      <c r="A4" s="118" t="s">
        <v>122</v>
      </c>
      <c r="B4" s="2"/>
      <c r="C4" s="2"/>
      <c r="D4" s="2"/>
      <c r="E4" s="2"/>
      <c r="F4" s="2"/>
      <c r="G4" s="2"/>
      <c r="H4" s="118"/>
      <c r="I4" s="2"/>
      <c r="J4" s="2"/>
      <c r="K4" s="2"/>
      <c r="L4" s="3"/>
    </row>
    <row r="5" spans="1:12" ht="12.75">
      <c r="A5" s="5" t="s">
        <v>163</v>
      </c>
      <c r="B5" s="2"/>
      <c r="C5" s="2"/>
      <c r="D5" s="2"/>
      <c r="E5" s="2"/>
      <c r="F5" s="2"/>
      <c r="G5" s="2"/>
      <c r="H5" s="118"/>
      <c r="I5" s="2"/>
      <c r="K5" s="2"/>
      <c r="L5" s="3"/>
    </row>
    <row r="6" spans="1:12" ht="12.75">
      <c r="A6" s="2"/>
      <c r="B6" s="6"/>
      <c r="C6" s="2"/>
      <c r="D6" s="6"/>
      <c r="E6" s="6"/>
      <c r="F6" s="6"/>
      <c r="G6" s="6"/>
      <c r="H6" s="6"/>
      <c r="I6" s="6"/>
      <c r="J6" s="6"/>
      <c r="K6" s="6"/>
      <c r="L6" s="120"/>
    </row>
    <row r="7" spans="1:12" ht="12.75">
      <c r="A7" s="147" t="s">
        <v>147</v>
      </c>
      <c r="B7" s="142" t="s">
        <v>9</v>
      </c>
      <c r="C7" s="150"/>
      <c r="D7" s="150"/>
      <c r="E7" s="150"/>
      <c r="F7" s="150"/>
      <c r="G7" s="143"/>
      <c r="H7" s="139" t="s">
        <v>148</v>
      </c>
      <c r="I7" s="151"/>
      <c r="J7" s="139" t="s">
        <v>149</v>
      </c>
      <c r="K7" s="151"/>
      <c r="L7" s="139" t="s">
        <v>150</v>
      </c>
    </row>
    <row r="8" spans="1:12" ht="12.75">
      <c r="A8" s="148"/>
      <c r="B8" s="142" t="s">
        <v>36</v>
      </c>
      <c r="C8" s="143"/>
      <c r="D8" s="142" t="s">
        <v>5</v>
      </c>
      <c r="E8" s="143"/>
      <c r="F8" s="142" t="s">
        <v>6</v>
      </c>
      <c r="G8" s="143"/>
      <c r="H8" s="141"/>
      <c r="I8" s="152"/>
      <c r="J8" s="141"/>
      <c r="K8" s="152"/>
      <c r="L8" s="140"/>
    </row>
    <row r="9" spans="1:12" ht="12.75" customHeight="1">
      <c r="A9" s="148"/>
      <c r="B9" s="144" t="s">
        <v>155</v>
      </c>
      <c r="C9" s="144" t="s">
        <v>156</v>
      </c>
      <c r="D9" s="144" t="s">
        <v>155</v>
      </c>
      <c r="E9" s="144" t="s">
        <v>156</v>
      </c>
      <c r="F9" s="144" t="s">
        <v>155</v>
      </c>
      <c r="G9" s="144" t="s">
        <v>156</v>
      </c>
      <c r="H9" s="144" t="s">
        <v>155</v>
      </c>
      <c r="I9" s="144" t="s">
        <v>156</v>
      </c>
      <c r="J9" s="144" t="s">
        <v>151</v>
      </c>
      <c r="K9" s="144" t="s">
        <v>152</v>
      </c>
      <c r="L9" s="140"/>
    </row>
    <row r="10" spans="1:12" ht="12.75">
      <c r="A10" s="148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0"/>
    </row>
    <row r="11" spans="1:12" ht="12.75">
      <c r="A11" s="148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0"/>
    </row>
    <row r="12" spans="1:12" ht="12.75">
      <c r="A12" s="148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0"/>
    </row>
    <row r="13" spans="1:12" ht="12.75">
      <c r="A13" s="149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1"/>
    </row>
    <row r="14" spans="1:12" ht="11.2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9"/>
      <c r="L14" s="9"/>
    </row>
    <row r="15" spans="1:12" ht="11.25" customHeight="1">
      <c r="A15" s="7" t="s">
        <v>153</v>
      </c>
      <c r="B15" s="123">
        <v>1742</v>
      </c>
      <c r="C15" s="124">
        <v>100</v>
      </c>
      <c r="D15" s="123">
        <v>1536</v>
      </c>
      <c r="E15" s="124">
        <v>100</v>
      </c>
      <c r="F15" s="125">
        <v>206</v>
      </c>
      <c r="G15" s="124">
        <v>100</v>
      </c>
      <c r="H15" s="123">
        <v>1176</v>
      </c>
      <c r="I15" s="124">
        <v>100</v>
      </c>
      <c r="J15" s="124">
        <v>59.7</v>
      </c>
      <c r="K15" s="124">
        <v>11.8</v>
      </c>
      <c r="L15" s="123">
        <v>3539</v>
      </c>
    </row>
    <row r="16" spans="1:14" ht="11.25" customHeight="1">
      <c r="A16" s="121" t="s">
        <v>65</v>
      </c>
      <c r="B16" s="125">
        <v>1716</v>
      </c>
      <c r="C16" s="130">
        <v>98.50746268656717</v>
      </c>
      <c r="D16" s="125">
        <v>1510</v>
      </c>
      <c r="E16" s="130">
        <v>98.30729166666667</v>
      </c>
      <c r="F16" s="125">
        <v>206</v>
      </c>
      <c r="G16" s="130">
        <v>100</v>
      </c>
      <c r="H16" s="125">
        <v>1207</v>
      </c>
      <c r="I16" s="130">
        <v>102.6360544217687</v>
      </c>
      <c r="J16" s="130">
        <v>58.7</v>
      </c>
      <c r="K16" s="130">
        <v>12</v>
      </c>
      <c r="L16" s="125">
        <v>3543</v>
      </c>
      <c r="N16" s="115"/>
    </row>
    <row r="17" spans="1:14" ht="11.25" customHeight="1">
      <c r="A17" s="119" t="s">
        <v>12</v>
      </c>
      <c r="B17" s="123">
        <v>1692</v>
      </c>
      <c r="C17" s="124">
        <v>97.12973593570608</v>
      </c>
      <c r="D17" s="123">
        <v>1486</v>
      </c>
      <c r="E17" s="124">
        <v>96.74479166666667</v>
      </c>
      <c r="F17" s="125">
        <v>206</v>
      </c>
      <c r="G17" s="124">
        <v>100</v>
      </c>
      <c r="H17" s="123">
        <v>1235</v>
      </c>
      <c r="I17" s="124">
        <v>105.01700680272108</v>
      </c>
      <c r="J17" s="124">
        <v>57.8</v>
      </c>
      <c r="K17" s="124">
        <v>12.2</v>
      </c>
      <c r="L17" s="123">
        <v>3547</v>
      </c>
      <c r="N17" s="115"/>
    </row>
    <row r="18" spans="1:14" ht="11.25" customHeight="1">
      <c r="A18" s="119" t="s">
        <v>8</v>
      </c>
      <c r="B18" s="123">
        <v>1674</v>
      </c>
      <c r="C18" s="124">
        <v>96.09644087256028</v>
      </c>
      <c r="D18" s="123">
        <v>1460</v>
      </c>
      <c r="E18" s="124">
        <v>95.05208333333333</v>
      </c>
      <c r="F18" s="125">
        <v>214</v>
      </c>
      <c r="G18" s="124">
        <v>103.88349514563107</v>
      </c>
      <c r="H18" s="123">
        <v>1258</v>
      </c>
      <c r="I18" s="124">
        <v>106.97278911564626</v>
      </c>
      <c r="J18" s="124">
        <v>57.1</v>
      </c>
      <c r="K18" s="124">
        <v>12.8</v>
      </c>
      <c r="L18" s="123">
        <v>3552</v>
      </c>
      <c r="N18" s="115"/>
    </row>
    <row r="19" spans="1:14" ht="11.25" customHeight="1">
      <c r="A19" s="119" t="s">
        <v>13</v>
      </c>
      <c r="B19" s="123">
        <v>1668</v>
      </c>
      <c r="C19" s="124">
        <v>95.75200918484501</v>
      </c>
      <c r="D19" s="123">
        <v>1458</v>
      </c>
      <c r="E19" s="124">
        <v>94.921875</v>
      </c>
      <c r="F19" s="125">
        <v>210</v>
      </c>
      <c r="G19" s="124">
        <v>101.94174757281553</v>
      </c>
      <c r="H19" s="123">
        <v>1269</v>
      </c>
      <c r="I19" s="124">
        <v>107.90816326530613</v>
      </c>
      <c r="J19" s="124">
        <v>56.8</v>
      </c>
      <c r="K19" s="124">
        <v>12.6</v>
      </c>
      <c r="L19" s="123">
        <v>3556</v>
      </c>
      <c r="N19" s="115"/>
    </row>
    <row r="20" spans="1:14" ht="11.25" customHeight="1">
      <c r="A20" s="119" t="s">
        <v>43</v>
      </c>
      <c r="B20" s="123">
        <v>1650</v>
      </c>
      <c r="C20" s="124">
        <v>94.7187141216992</v>
      </c>
      <c r="D20" s="123">
        <v>1444</v>
      </c>
      <c r="E20" s="124">
        <v>94.01041666666667</v>
      </c>
      <c r="F20" s="125">
        <v>206</v>
      </c>
      <c r="G20" s="124">
        <v>100</v>
      </c>
      <c r="H20" s="123">
        <v>1292</v>
      </c>
      <c r="I20" s="124">
        <v>109.8639455782313</v>
      </c>
      <c r="J20" s="124">
        <v>56.1</v>
      </c>
      <c r="K20" s="124">
        <v>12.5</v>
      </c>
      <c r="L20" s="123">
        <v>3560</v>
      </c>
      <c r="N20" s="115"/>
    </row>
    <row r="21" spans="1:14" ht="11.25" customHeight="1">
      <c r="A21" s="119" t="s">
        <v>14</v>
      </c>
      <c r="B21" s="123">
        <v>1676</v>
      </c>
      <c r="C21" s="124">
        <v>96.21125143513203</v>
      </c>
      <c r="D21" s="123">
        <v>1468</v>
      </c>
      <c r="E21" s="124">
        <v>95.57291666666667</v>
      </c>
      <c r="F21" s="125">
        <v>208</v>
      </c>
      <c r="G21" s="124">
        <v>100.97087378640776</v>
      </c>
      <c r="H21" s="123">
        <v>1270</v>
      </c>
      <c r="I21" s="124">
        <v>107.99319727891157</v>
      </c>
      <c r="J21" s="124">
        <v>56.9</v>
      </c>
      <c r="K21" s="124">
        <v>12.4</v>
      </c>
      <c r="L21" s="123">
        <v>3565</v>
      </c>
      <c r="N21" s="115"/>
    </row>
    <row r="22" spans="1:14" ht="11.25" customHeight="1">
      <c r="A22" s="119" t="s">
        <v>15</v>
      </c>
      <c r="B22" s="123">
        <v>1700</v>
      </c>
      <c r="C22" s="124">
        <v>97.58897818599311</v>
      </c>
      <c r="D22" s="123">
        <v>1491</v>
      </c>
      <c r="E22" s="124">
        <v>97.0703125</v>
      </c>
      <c r="F22" s="125">
        <v>209</v>
      </c>
      <c r="G22" s="124">
        <v>101.45631067961165</v>
      </c>
      <c r="H22" s="123">
        <v>1251</v>
      </c>
      <c r="I22" s="124">
        <v>106.37755102040816</v>
      </c>
      <c r="J22" s="124">
        <v>57.6</v>
      </c>
      <c r="K22" s="124">
        <v>12.3</v>
      </c>
      <c r="L22" s="123">
        <v>3569</v>
      </c>
      <c r="N22" s="115"/>
    </row>
    <row r="23" spans="1:14" ht="11.25" customHeight="1">
      <c r="A23" s="119" t="s">
        <v>16</v>
      </c>
      <c r="B23" s="123">
        <v>1726</v>
      </c>
      <c r="C23" s="124">
        <v>99.08151549942595</v>
      </c>
      <c r="D23" s="123">
        <v>1524</v>
      </c>
      <c r="E23" s="124">
        <v>99.21875</v>
      </c>
      <c r="F23" s="125">
        <v>202</v>
      </c>
      <c r="G23" s="124">
        <v>98.05825242718447</v>
      </c>
      <c r="H23" s="123">
        <v>1230</v>
      </c>
      <c r="I23" s="124">
        <v>104.59183673469387</v>
      </c>
      <c r="J23" s="124">
        <v>58.4</v>
      </c>
      <c r="K23" s="124">
        <v>11.7</v>
      </c>
      <c r="L23" s="123">
        <v>3566</v>
      </c>
      <c r="N23" s="115"/>
    </row>
    <row r="24" spans="1:14" ht="11.25" customHeight="1">
      <c r="A24" s="119" t="s">
        <v>18</v>
      </c>
      <c r="B24" s="123">
        <v>1732</v>
      </c>
      <c r="C24" s="124">
        <v>99.42594718714122</v>
      </c>
      <c r="D24" s="123">
        <v>1545</v>
      </c>
      <c r="E24" s="124">
        <v>100.5859375</v>
      </c>
      <c r="F24" s="125">
        <v>187</v>
      </c>
      <c r="G24" s="124">
        <v>90.77669902912622</v>
      </c>
      <c r="H24" s="123">
        <v>1229</v>
      </c>
      <c r="I24" s="124">
        <v>104.50680272108843</v>
      </c>
      <c r="J24" s="124">
        <v>58.5</v>
      </c>
      <c r="K24" s="124">
        <v>10.8</v>
      </c>
      <c r="L24" s="123">
        <v>3563</v>
      </c>
      <c r="N24" s="115"/>
    </row>
    <row r="25" spans="1:14" ht="11.25" customHeight="1">
      <c r="A25" s="119" t="s">
        <v>10</v>
      </c>
      <c r="B25" s="123">
        <v>1746</v>
      </c>
      <c r="C25" s="124">
        <v>100.22962112514351</v>
      </c>
      <c r="D25" s="123">
        <v>1571</v>
      </c>
      <c r="E25" s="124">
        <v>102.27864583333333</v>
      </c>
      <c r="F25" s="125">
        <v>175</v>
      </c>
      <c r="G25" s="124">
        <v>84.95145631067962</v>
      </c>
      <c r="H25" s="123">
        <v>1219</v>
      </c>
      <c r="I25" s="124">
        <v>103.65646258503402</v>
      </c>
      <c r="J25" s="124">
        <v>58.9</v>
      </c>
      <c r="K25" s="124">
        <v>10</v>
      </c>
      <c r="L25" s="123">
        <v>3559</v>
      </c>
      <c r="N25" s="115"/>
    </row>
    <row r="26" spans="1:14" ht="11.25" customHeight="1">
      <c r="A26" s="119" t="s">
        <v>11</v>
      </c>
      <c r="B26" s="123">
        <v>1752</v>
      </c>
      <c r="C26" s="124">
        <v>100.57405281285878</v>
      </c>
      <c r="D26" s="123">
        <v>1580</v>
      </c>
      <c r="E26" s="124">
        <v>102.86458333333333</v>
      </c>
      <c r="F26" s="125">
        <v>172</v>
      </c>
      <c r="G26" s="124">
        <v>83.49514563106796</v>
      </c>
      <c r="H26" s="123">
        <v>1218</v>
      </c>
      <c r="I26" s="124">
        <v>103.57142857142857</v>
      </c>
      <c r="J26" s="124">
        <v>59</v>
      </c>
      <c r="K26" s="124">
        <v>9.8</v>
      </c>
      <c r="L26" s="123">
        <v>3556</v>
      </c>
      <c r="N26" s="115"/>
    </row>
    <row r="27" spans="1:14" ht="11.25" customHeight="1">
      <c r="A27" s="119" t="s">
        <v>7</v>
      </c>
      <c r="B27" s="123">
        <v>1746</v>
      </c>
      <c r="C27" s="124">
        <v>100.22962112514351</v>
      </c>
      <c r="D27" s="123">
        <v>1578</v>
      </c>
      <c r="E27" s="124">
        <v>102.734375</v>
      </c>
      <c r="F27" s="125">
        <v>168</v>
      </c>
      <c r="G27" s="124">
        <v>81.55339805825243</v>
      </c>
      <c r="H27" s="123">
        <v>1229</v>
      </c>
      <c r="I27" s="124">
        <v>104.50680272108843</v>
      </c>
      <c r="J27" s="124">
        <v>58.7</v>
      </c>
      <c r="K27" s="124">
        <v>9.6</v>
      </c>
      <c r="L27" s="123">
        <v>3553</v>
      </c>
      <c r="N27" s="115"/>
    </row>
    <row r="28" spans="1:14" ht="11.25" customHeight="1">
      <c r="A28" s="121" t="s">
        <v>66</v>
      </c>
      <c r="B28" s="123">
        <v>1734</v>
      </c>
      <c r="C28" s="124">
        <v>99.54075774971297</v>
      </c>
      <c r="D28" s="123">
        <v>1566</v>
      </c>
      <c r="E28" s="124">
        <v>101.953125</v>
      </c>
      <c r="F28" s="125">
        <v>168</v>
      </c>
      <c r="G28" s="124">
        <v>81.55339805825243</v>
      </c>
      <c r="H28" s="123">
        <v>1246</v>
      </c>
      <c r="I28" s="124">
        <v>105.95238095238095</v>
      </c>
      <c r="J28" s="124">
        <v>58.2</v>
      </c>
      <c r="K28" s="124">
        <v>9.7</v>
      </c>
      <c r="L28" s="123">
        <v>3550</v>
      </c>
      <c r="N28" s="115"/>
    </row>
    <row r="29" spans="1:14" ht="11.25" customHeight="1">
      <c r="A29" s="119" t="s">
        <v>12</v>
      </c>
      <c r="B29" s="123">
        <v>1728</v>
      </c>
      <c r="C29" s="124">
        <v>99.19632606199771</v>
      </c>
      <c r="D29" s="123">
        <v>1557</v>
      </c>
      <c r="E29" s="124">
        <v>101.3671875</v>
      </c>
      <c r="F29" s="125">
        <v>171</v>
      </c>
      <c r="G29" s="124">
        <v>83.00970873786407</v>
      </c>
      <c r="H29" s="123">
        <v>1256</v>
      </c>
      <c r="I29" s="124">
        <v>106.80272108843538</v>
      </c>
      <c r="J29" s="124">
        <v>57.9</v>
      </c>
      <c r="K29" s="124">
        <v>9.9</v>
      </c>
      <c r="L29" s="123">
        <v>3547</v>
      </c>
      <c r="N29" s="115"/>
    </row>
    <row r="30" spans="1:14" ht="11.25" customHeight="1">
      <c r="A30" s="119" t="s">
        <v>8</v>
      </c>
      <c r="B30" s="123">
        <v>1722</v>
      </c>
      <c r="C30" s="124">
        <v>98.85189437428244</v>
      </c>
      <c r="D30" s="123">
        <v>1546</v>
      </c>
      <c r="E30" s="124">
        <v>100.65104166666667</v>
      </c>
      <c r="F30" s="125">
        <v>176</v>
      </c>
      <c r="G30" s="124">
        <v>85.4368932038835</v>
      </c>
      <c r="H30" s="123">
        <v>1267</v>
      </c>
      <c r="I30" s="124">
        <v>107.73809523809524</v>
      </c>
      <c r="J30" s="124">
        <v>57.6</v>
      </c>
      <c r="K30" s="124">
        <v>10.2</v>
      </c>
      <c r="L30" s="123">
        <v>3544</v>
      </c>
      <c r="N30" s="115"/>
    </row>
    <row r="31" spans="1:14" ht="11.25" customHeight="1">
      <c r="A31" s="119" t="s">
        <v>13</v>
      </c>
      <c r="B31" s="123">
        <v>1728</v>
      </c>
      <c r="C31" s="124">
        <v>99.19632606199771</v>
      </c>
      <c r="D31" s="123">
        <v>1545</v>
      </c>
      <c r="E31" s="124">
        <v>100.5859375</v>
      </c>
      <c r="F31" s="125">
        <v>183</v>
      </c>
      <c r="G31" s="124">
        <v>88.83495145631068</v>
      </c>
      <c r="H31" s="123">
        <v>1266</v>
      </c>
      <c r="I31" s="124">
        <v>107.65306122448979</v>
      </c>
      <c r="J31" s="124">
        <v>57.7</v>
      </c>
      <c r="K31" s="124">
        <v>10.6</v>
      </c>
      <c r="L31" s="123">
        <v>3540</v>
      </c>
      <c r="N31" s="115"/>
    </row>
    <row r="32" spans="1:14" ht="11.25" customHeight="1">
      <c r="A32" s="119" t="s">
        <v>43</v>
      </c>
      <c r="B32" s="123">
        <v>1739</v>
      </c>
      <c r="C32" s="124">
        <v>99.82778415614237</v>
      </c>
      <c r="D32" s="123">
        <v>1555</v>
      </c>
      <c r="E32" s="124">
        <v>101.23697916666667</v>
      </c>
      <c r="F32" s="125">
        <v>184</v>
      </c>
      <c r="G32" s="124">
        <v>89.32038834951456</v>
      </c>
      <c r="H32" s="123">
        <v>1260</v>
      </c>
      <c r="I32" s="124">
        <v>107.14285714285714</v>
      </c>
      <c r="J32" s="124">
        <v>58</v>
      </c>
      <c r="K32" s="124">
        <v>10.6</v>
      </c>
      <c r="L32" s="123">
        <v>3537</v>
      </c>
      <c r="N32" s="115"/>
    </row>
    <row r="33" spans="1:22" ht="11.25" customHeight="1">
      <c r="A33" s="119" t="s">
        <v>14</v>
      </c>
      <c r="B33" s="123">
        <v>1754</v>
      </c>
      <c r="C33" s="124">
        <v>100.68886337543054</v>
      </c>
      <c r="D33" s="123">
        <v>1568</v>
      </c>
      <c r="E33" s="124">
        <v>102.08333333333333</v>
      </c>
      <c r="F33" s="125">
        <v>186</v>
      </c>
      <c r="G33" s="124">
        <v>90.29126213592232</v>
      </c>
      <c r="H33" s="123">
        <v>1249</v>
      </c>
      <c r="I33" s="124">
        <v>106.20748299319727</v>
      </c>
      <c r="J33" s="124">
        <v>58.4</v>
      </c>
      <c r="K33" s="124">
        <v>10.6</v>
      </c>
      <c r="L33" s="123">
        <v>3534</v>
      </c>
      <c r="N33" s="115"/>
      <c r="P33" s="116"/>
      <c r="R33" s="116"/>
      <c r="T33" s="116"/>
      <c r="V33" s="116"/>
    </row>
    <row r="34" spans="1:14" ht="11.25" customHeight="1">
      <c r="A34" s="119" t="s">
        <v>15</v>
      </c>
      <c r="B34" s="123">
        <v>1751</v>
      </c>
      <c r="C34" s="124">
        <v>100.5166475315729</v>
      </c>
      <c r="D34" s="123">
        <v>1572</v>
      </c>
      <c r="E34" s="124">
        <v>102.34375</v>
      </c>
      <c r="F34" s="125">
        <v>179</v>
      </c>
      <c r="G34" s="124">
        <v>86.89320388349515</v>
      </c>
      <c r="H34" s="123">
        <v>1257</v>
      </c>
      <c r="I34" s="124">
        <v>106.88775510204081</v>
      </c>
      <c r="J34" s="124">
        <v>58.2</v>
      </c>
      <c r="K34" s="124">
        <v>10.2</v>
      </c>
      <c r="L34" s="123">
        <v>3531</v>
      </c>
      <c r="N34" s="115"/>
    </row>
    <row r="35" spans="1:12" ht="11.25" customHeight="1">
      <c r="A35" s="119" t="s">
        <v>16</v>
      </c>
      <c r="B35" s="123">
        <v>1760</v>
      </c>
      <c r="C35" s="124">
        <v>101.03329506314581</v>
      </c>
      <c r="D35" s="123">
        <v>1598</v>
      </c>
      <c r="E35" s="124">
        <v>104.03645833333333</v>
      </c>
      <c r="F35" s="125">
        <v>162</v>
      </c>
      <c r="G35" s="124">
        <v>78.64077669902913</v>
      </c>
      <c r="H35" s="123">
        <v>1253</v>
      </c>
      <c r="I35" s="124">
        <v>106.54761904761905</v>
      </c>
      <c r="J35" s="124">
        <v>58.4</v>
      </c>
      <c r="K35" s="124">
        <v>9.2</v>
      </c>
      <c r="L35" s="123">
        <v>3534</v>
      </c>
    </row>
    <row r="36" spans="1:12" ht="11.25" customHeight="1">
      <c r="A36" s="119" t="s">
        <v>18</v>
      </c>
      <c r="B36" s="123">
        <v>1766</v>
      </c>
      <c r="C36" s="124">
        <v>101.37772675086109</v>
      </c>
      <c r="D36" s="123">
        <v>1612</v>
      </c>
      <c r="E36" s="124">
        <v>104.94791666666667</v>
      </c>
      <c r="F36" s="125">
        <v>154</v>
      </c>
      <c r="G36" s="124">
        <v>74.75728155339806</v>
      </c>
      <c r="H36" s="123">
        <v>1252</v>
      </c>
      <c r="I36" s="124">
        <v>106.4625850340136</v>
      </c>
      <c r="J36" s="124">
        <v>58.5</v>
      </c>
      <c r="K36" s="124">
        <v>8.7</v>
      </c>
      <c r="L36" s="123">
        <v>3538</v>
      </c>
    </row>
    <row r="37" spans="1:12" ht="11.25" customHeight="1">
      <c r="A37" s="122" t="s">
        <v>10</v>
      </c>
      <c r="B37" s="123">
        <v>1775</v>
      </c>
      <c r="C37" s="124">
        <v>101.89437428243399</v>
      </c>
      <c r="D37" s="123">
        <v>1635</v>
      </c>
      <c r="E37" s="124">
        <v>106.4453125</v>
      </c>
      <c r="F37" s="125">
        <v>140</v>
      </c>
      <c r="G37" s="124">
        <v>67.96116504854369</v>
      </c>
      <c r="H37" s="123">
        <v>1248</v>
      </c>
      <c r="I37" s="124">
        <v>106.12244897959184</v>
      </c>
      <c r="J37" s="124">
        <v>58.7</v>
      </c>
      <c r="K37" s="124">
        <v>7.9</v>
      </c>
      <c r="L37" s="123">
        <v>3541</v>
      </c>
    </row>
    <row r="38" spans="1:12" ht="11.25" customHeight="1">
      <c r="A38" s="122" t="s">
        <v>11</v>
      </c>
      <c r="B38" s="123">
        <v>1792</v>
      </c>
      <c r="C38" s="124">
        <v>102.87026406429392</v>
      </c>
      <c r="D38" s="123">
        <v>1643</v>
      </c>
      <c r="E38" s="124">
        <v>106.96614583333333</v>
      </c>
      <c r="F38" s="125">
        <v>149</v>
      </c>
      <c r="G38" s="124">
        <v>72.33009708737865</v>
      </c>
      <c r="H38" s="123">
        <v>1235</v>
      </c>
      <c r="I38" s="124">
        <v>105.01700680272108</v>
      </c>
      <c r="J38" s="124">
        <v>59.2</v>
      </c>
      <c r="K38" s="124">
        <v>8.3</v>
      </c>
      <c r="L38" s="123">
        <v>3545</v>
      </c>
    </row>
    <row r="39" spans="1:12" ht="11.25" customHeight="1">
      <c r="A39" s="122" t="s">
        <v>7</v>
      </c>
      <c r="B39" s="123">
        <v>1798</v>
      </c>
      <c r="C39" s="124">
        <v>103.21469575200919</v>
      </c>
      <c r="D39" s="123">
        <v>1649</v>
      </c>
      <c r="E39" s="124">
        <v>107.35677083333333</v>
      </c>
      <c r="F39" s="125">
        <v>149</v>
      </c>
      <c r="G39" s="124">
        <v>72.33009708737865</v>
      </c>
      <c r="H39" s="123">
        <v>1234</v>
      </c>
      <c r="I39" s="124">
        <v>104.93197278911565</v>
      </c>
      <c r="J39" s="124">
        <v>59.3</v>
      </c>
      <c r="K39" s="124">
        <v>8.3</v>
      </c>
      <c r="L39" s="123">
        <v>3548</v>
      </c>
    </row>
    <row r="40" spans="1:12" ht="11.25" customHeight="1">
      <c r="A40" s="122" t="s">
        <v>137</v>
      </c>
      <c r="B40" s="123">
        <v>1798</v>
      </c>
      <c r="C40" s="124">
        <v>103.21469575200919</v>
      </c>
      <c r="D40" s="123">
        <v>1645</v>
      </c>
      <c r="E40" s="124">
        <v>107.09635416666667</v>
      </c>
      <c r="F40" s="125">
        <v>153</v>
      </c>
      <c r="G40" s="124">
        <v>74.27184466019418</v>
      </c>
      <c r="H40" s="123">
        <v>1239</v>
      </c>
      <c r="I40" s="124">
        <v>105.35714285714286</v>
      </c>
      <c r="J40" s="124">
        <v>59.2</v>
      </c>
      <c r="K40" s="124">
        <v>8.5</v>
      </c>
      <c r="L40" s="123">
        <v>3552</v>
      </c>
    </row>
    <row r="41" spans="1:12" ht="11.25" customHeight="1">
      <c r="A41" s="122" t="s">
        <v>12</v>
      </c>
      <c r="B41" s="123">
        <v>1773</v>
      </c>
      <c r="C41" s="124">
        <v>101.77956371986222</v>
      </c>
      <c r="D41" s="123">
        <v>1621</v>
      </c>
      <c r="E41" s="124">
        <v>105.53385416666667</v>
      </c>
      <c r="F41" s="125">
        <v>152</v>
      </c>
      <c r="G41" s="124">
        <v>73.7864077669903</v>
      </c>
      <c r="H41" s="123">
        <v>1269</v>
      </c>
      <c r="I41" s="124">
        <v>107.90816326530613</v>
      </c>
      <c r="J41" s="124">
        <v>58.3</v>
      </c>
      <c r="K41" s="124">
        <v>8.6</v>
      </c>
      <c r="L41" s="123">
        <v>3555</v>
      </c>
    </row>
    <row r="42" spans="1:12" ht="11.25" customHeight="1">
      <c r="A42" s="122" t="s">
        <v>8</v>
      </c>
      <c r="B42" s="123">
        <v>1761</v>
      </c>
      <c r="C42" s="124">
        <v>101.09070034443168</v>
      </c>
      <c r="D42" s="123">
        <v>1597</v>
      </c>
      <c r="E42" s="124">
        <v>103.97135416666667</v>
      </c>
      <c r="F42" s="125">
        <v>164</v>
      </c>
      <c r="G42" s="124">
        <v>79.6116504854369</v>
      </c>
      <c r="H42" s="123">
        <v>1286</v>
      </c>
      <c r="I42" s="124">
        <v>109.35374149659864</v>
      </c>
      <c r="J42" s="124">
        <v>57.8</v>
      </c>
      <c r="K42" s="124">
        <v>9.3</v>
      </c>
      <c r="L42" s="123">
        <v>3559</v>
      </c>
    </row>
    <row r="43" spans="1:12" ht="11.25" customHeight="1">
      <c r="A43" s="122" t="s">
        <v>13</v>
      </c>
      <c r="B43" s="123">
        <v>1764</v>
      </c>
      <c r="C43" s="124">
        <v>101.26291618828932</v>
      </c>
      <c r="D43" s="123">
        <v>1591</v>
      </c>
      <c r="E43" s="124">
        <v>103.58072916666667</v>
      </c>
      <c r="F43" s="125">
        <v>173</v>
      </c>
      <c r="G43" s="124">
        <v>83.98058252427184</v>
      </c>
      <c r="H43" s="123">
        <v>1288</v>
      </c>
      <c r="I43" s="124">
        <v>109.52380952380952</v>
      </c>
      <c r="J43" s="124">
        <v>57.8</v>
      </c>
      <c r="K43" s="124">
        <v>9.8</v>
      </c>
      <c r="L43" s="123">
        <v>3562</v>
      </c>
    </row>
    <row r="44" spans="1:12" ht="11.25" customHeight="1">
      <c r="A44" s="119" t="s">
        <v>43</v>
      </c>
      <c r="B44" s="123">
        <v>1779</v>
      </c>
      <c r="C44" s="124">
        <v>102.1239954075775</v>
      </c>
      <c r="D44" s="123">
        <v>1601</v>
      </c>
      <c r="E44" s="124">
        <v>104.23177083333333</v>
      </c>
      <c r="F44" s="125">
        <v>178</v>
      </c>
      <c r="G44" s="124">
        <v>86.40776699029126</v>
      </c>
      <c r="H44" s="123">
        <v>1278</v>
      </c>
      <c r="I44" s="124">
        <v>108.6734693877551</v>
      </c>
      <c r="J44" s="124">
        <v>58.2</v>
      </c>
      <c r="K44" s="124">
        <v>10</v>
      </c>
      <c r="L44" s="123">
        <v>3566</v>
      </c>
    </row>
    <row r="45" spans="1:12" ht="11.25" customHeight="1">
      <c r="A45" s="119" t="s">
        <v>14</v>
      </c>
      <c r="B45" s="123">
        <v>1794</v>
      </c>
      <c r="C45" s="124">
        <v>102.98507462686567</v>
      </c>
      <c r="D45" s="123">
        <v>1620</v>
      </c>
      <c r="E45" s="124">
        <v>105.46875</v>
      </c>
      <c r="F45" s="125">
        <v>174</v>
      </c>
      <c r="G45" s="124">
        <v>84.46601941747574</v>
      </c>
      <c r="H45" s="123">
        <v>1267</v>
      </c>
      <c r="I45" s="124">
        <v>107.73809523809524</v>
      </c>
      <c r="J45" s="124">
        <v>58.6</v>
      </c>
      <c r="K45" s="124">
        <v>9.7</v>
      </c>
      <c r="L45" s="123">
        <v>3569</v>
      </c>
    </row>
    <row r="46" spans="1:12" ht="11.25" customHeight="1">
      <c r="A46" s="119" t="s">
        <v>15</v>
      </c>
      <c r="B46" s="123">
        <v>1806</v>
      </c>
      <c r="C46" s="124">
        <v>103.67393800229621</v>
      </c>
      <c r="D46" s="123">
        <v>1631</v>
      </c>
      <c r="E46" s="124">
        <v>106.18489583333333</v>
      </c>
      <c r="F46" s="125">
        <v>175</v>
      </c>
      <c r="G46" s="124">
        <v>84.95145631067962</v>
      </c>
      <c r="H46" s="123">
        <v>1260</v>
      </c>
      <c r="I46" s="124">
        <v>107.14285714285714</v>
      </c>
      <c r="J46" s="124">
        <v>58.9</v>
      </c>
      <c r="K46" s="124">
        <v>9.7</v>
      </c>
      <c r="L46" s="123">
        <v>3573</v>
      </c>
    </row>
    <row r="47" spans="1:12" ht="11.25" customHeight="1">
      <c r="A47" s="119" t="s">
        <v>16</v>
      </c>
      <c r="B47" s="123">
        <v>1806</v>
      </c>
      <c r="C47" s="124">
        <v>103.67393800229621</v>
      </c>
      <c r="D47" s="123">
        <v>1643</v>
      </c>
      <c r="E47" s="124">
        <v>106.96614583333333</v>
      </c>
      <c r="F47" s="125">
        <v>163</v>
      </c>
      <c r="G47" s="124">
        <v>79.12621359223301</v>
      </c>
      <c r="H47" s="123">
        <v>1265</v>
      </c>
      <c r="I47" s="124">
        <v>107.56802721088435</v>
      </c>
      <c r="J47" s="124">
        <v>58.8</v>
      </c>
      <c r="K47" s="124">
        <v>9</v>
      </c>
      <c r="L47" s="123">
        <v>3576</v>
      </c>
    </row>
    <row r="48" spans="1:12" ht="11.25" customHeight="1">
      <c r="A48" s="119" t="s">
        <v>18</v>
      </c>
      <c r="B48" s="123">
        <v>1815</v>
      </c>
      <c r="C48" s="124">
        <v>104.19058553386911</v>
      </c>
      <c r="D48" s="123">
        <v>1653</v>
      </c>
      <c r="E48" s="124">
        <v>107.6171875</v>
      </c>
      <c r="F48" s="125">
        <v>162</v>
      </c>
      <c r="G48" s="124">
        <v>78.64077669902913</v>
      </c>
      <c r="H48" s="123">
        <v>1261</v>
      </c>
      <c r="I48" s="124">
        <v>107.22789115646259</v>
      </c>
      <c r="J48" s="124">
        <v>59</v>
      </c>
      <c r="K48" s="124">
        <v>8.9</v>
      </c>
      <c r="L48" s="123">
        <v>3580</v>
      </c>
    </row>
    <row r="49" spans="1:12" ht="11.25" customHeight="1">
      <c r="A49" s="119" t="s">
        <v>10</v>
      </c>
      <c r="B49" s="123">
        <v>1812</v>
      </c>
      <c r="C49" s="124">
        <v>104.01836969001148</v>
      </c>
      <c r="D49" s="123">
        <v>1662</v>
      </c>
      <c r="E49" s="124">
        <v>108.203125</v>
      </c>
      <c r="F49" s="125">
        <v>150</v>
      </c>
      <c r="G49" s="124">
        <v>72.81553398058253</v>
      </c>
      <c r="H49" s="123">
        <v>1269</v>
      </c>
      <c r="I49" s="124">
        <v>107.90816326530613</v>
      </c>
      <c r="J49" s="124">
        <v>58.8</v>
      </c>
      <c r="K49" s="124">
        <v>8.3</v>
      </c>
      <c r="L49" s="123">
        <v>3583</v>
      </c>
    </row>
    <row r="50" spans="1:12" ht="11.25" customHeight="1">
      <c r="A50" s="119" t="s">
        <v>11</v>
      </c>
      <c r="B50" s="123">
        <v>1805</v>
      </c>
      <c r="C50" s="124">
        <v>103.61653272101033</v>
      </c>
      <c r="D50" s="123">
        <v>1657</v>
      </c>
      <c r="E50" s="124">
        <v>107.87760416666667</v>
      </c>
      <c r="F50" s="125">
        <v>148</v>
      </c>
      <c r="G50" s="124">
        <v>71.84466019417475</v>
      </c>
      <c r="H50" s="123">
        <v>1281</v>
      </c>
      <c r="I50" s="124">
        <v>108.92857142857143</v>
      </c>
      <c r="J50" s="124">
        <v>58.5</v>
      </c>
      <c r="K50" s="124">
        <v>8.2</v>
      </c>
      <c r="L50" s="123">
        <v>3587</v>
      </c>
    </row>
    <row r="51" spans="1:12" ht="11.25" customHeight="1">
      <c r="A51" s="119" t="s">
        <v>7</v>
      </c>
      <c r="B51" s="123">
        <v>1793</v>
      </c>
      <c r="C51" s="124">
        <v>102.92766934557979</v>
      </c>
      <c r="D51" s="123">
        <v>1655</v>
      </c>
      <c r="E51" s="124">
        <v>107.74739583333333</v>
      </c>
      <c r="F51" s="125">
        <v>138</v>
      </c>
      <c r="G51" s="124">
        <v>66.99029126213593</v>
      </c>
      <c r="H51" s="123">
        <v>1298</v>
      </c>
      <c r="I51" s="124">
        <v>110.37414965986395</v>
      </c>
      <c r="J51" s="124">
        <v>58</v>
      </c>
      <c r="K51" s="124">
        <v>7.7</v>
      </c>
      <c r="L51" s="123">
        <v>3590</v>
      </c>
    </row>
    <row r="52" spans="1:12" ht="11.25" customHeight="1">
      <c r="A52" s="119" t="s">
        <v>157</v>
      </c>
      <c r="B52" s="123">
        <v>1780</v>
      </c>
      <c r="C52" s="124">
        <v>102.18140068886338</v>
      </c>
      <c r="D52" s="123">
        <v>1636</v>
      </c>
      <c r="E52" s="124">
        <v>106.51041666666667</v>
      </c>
      <c r="F52" s="125">
        <v>144</v>
      </c>
      <c r="G52" s="124">
        <v>69.90291262135922</v>
      </c>
      <c r="H52" s="123">
        <v>1316</v>
      </c>
      <c r="I52" s="124">
        <v>111.9047619047619</v>
      </c>
      <c r="J52" s="124">
        <v>57.5</v>
      </c>
      <c r="K52" s="124">
        <v>8.1</v>
      </c>
      <c r="L52" s="123">
        <v>3594</v>
      </c>
    </row>
    <row r="53" spans="1:12" ht="11.25" customHeight="1">
      <c r="A53" s="122" t="s">
        <v>12</v>
      </c>
      <c r="B53" s="123">
        <v>1802</v>
      </c>
      <c r="C53" s="124">
        <v>103.4443168771527</v>
      </c>
      <c r="D53" s="123">
        <v>1649</v>
      </c>
      <c r="E53" s="124">
        <v>107.35677083333333</v>
      </c>
      <c r="F53" s="125">
        <v>153</v>
      </c>
      <c r="G53" s="124">
        <v>74.27184466019418</v>
      </c>
      <c r="H53" s="123">
        <v>1299</v>
      </c>
      <c r="I53" s="124">
        <v>110.45918367346938</v>
      </c>
      <c r="J53" s="124">
        <v>58.1</v>
      </c>
      <c r="K53" s="124">
        <v>8.5</v>
      </c>
      <c r="L53" s="123">
        <v>3598</v>
      </c>
    </row>
    <row r="54" spans="1:12" ht="11.25" customHeight="1">
      <c r="A54" s="119" t="s">
        <v>8</v>
      </c>
      <c r="B54" s="123">
        <v>1805</v>
      </c>
      <c r="C54" s="124">
        <v>103.61653272101033</v>
      </c>
      <c r="D54" s="123">
        <v>1632</v>
      </c>
      <c r="E54" s="124">
        <v>106.25</v>
      </c>
      <c r="F54" s="125">
        <v>173</v>
      </c>
      <c r="G54" s="124">
        <v>83.98058252427184</v>
      </c>
      <c r="H54" s="123">
        <v>1301</v>
      </c>
      <c r="I54" s="124">
        <v>110.62925170068027</v>
      </c>
      <c r="J54" s="124">
        <v>58.1</v>
      </c>
      <c r="K54" s="124">
        <v>9.6</v>
      </c>
      <c r="L54" s="123">
        <v>3601</v>
      </c>
    </row>
    <row r="55" spans="1:12" ht="11.25" customHeight="1">
      <c r="A55" s="119" t="s">
        <v>13</v>
      </c>
      <c r="B55" s="123">
        <v>1814</v>
      </c>
      <c r="C55" s="124">
        <v>104.13318025258324</v>
      </c>
      <c r="D55" s="123">
        <v>1636</v>
      </c>
      <c r="E55" s="124">
        <v>106.51041666666667</v>
      </c>
      <c r="F55" s="125">
        <v>178</v>
      </c>
      <c r="G55" s="124">
        <v>86.40776699029126</v>
      </c>
      <c r="H55" s="123">
        <v>1297</v>
      </c>
      <c r="I55" s="124">
        <v>110.28911564625851</v>
      </c>
      <c r="J55" s="124">
        <v>58.3</v>
      </c>
      <c r="K55" s="124">
        <v>9.8</v>
      </c>
      <c r="L55" s="123">
        <v>3605</v>
      </c>
    </row>
    <row r="56" spans="1:12" ht="11.25" customHeight="1">
      <c r="A56" s="119" t="s">
        <v>43</v>
      </c>
      <c r="B56" s="123">
        <v>1789</v>
      </c>
      <c r="C56" s="124">
        <v>102.69804822043628</v>
      </c>
      <c r="D56" s="123">
        <v>1612</v>
      </c>
      <c r="E56" s="124">
        <v>104.94791666666667</v>
      </c>
      <c r="F56" s="125">
        <v>177</v>
      </c>
      <c r="G56" s="124">
        <v>85.92233009708738</v>
      </c>
      <c r="H56" s="123">
        <v>1327</v>
      </c>
      <c r="I56" s="124">
        <v>112.84013605442176</v>
      </c>
      <c r="J56" s="124">
        <v>57.4</v>
      </c>
      <c r="K56" s="124">
        <v>9.9</v>
      </c>
      <c r="L56" s="123">
        <v>3608</v>
      </c>
    </row>
    <row r="57" spans="1:12" ht="11.25" customHeight="1">
      <c r="A57" s="119" t="s">
        <v>14</v>
      </c>
      <c r="B57" s="123">
        <v>1795</v>
      </c>
      <c r="C57" s="124">
        <v>103.04247990815155</v>
      </c>
      <c r="D57" s="123">
        <v>1621</v>
      </c>
      <c r="E57" s="124">
        <v>105.53385416666667</v>
      </c>
      <c r="F57" s="125">
        <v>174</v>
      </c>
      <c r="G57" s="124">
        <v>84.46601941747574</v>
      </c>
      <c r="H57" s="123">
        <v>1326</v>
      </c>
      <c r="I57" s="124">
        <v>112.75510204081633</v>
      </c>
      <c r="J57" s="124">
        <v>57.5</v>
      </c>
      <c r="K57" s="124">
        <v>9.7</v>
      </c>
      <c r="L57" s="123">
        <v>3612</v>
      </c>
    </row>
    <row r="58" spans="1:12" ht="11.25" customHeight="1">
      <c r="A58" s="119" t="s">
        <v>15</v>
      </c>
      <c r="B58" s="123">
        <v>1813</v>
      </c>
      <c r="C58" s="124">
        <v>104.07577497129736</v>
      </c>
      <c r="D58" s="123">
        <v>1637</v>
      </c>
      <c r="E58" s="124">
        <v>106.57552083333333</v>
      </c>
      <c r="F58" s="125">
        <v>176</v>
      </c>
      <c r="G58" s="124">
        <v>85.4368932038835</v>
      </c>
      <c r="H58" s="123">
        <v>1313</v>
      </c>
      <c r="I58" s="124">
        <v>111.64965986394557</v>
      </c>
      <c r="J58" s="124">
        <v>58</v>
      </c>
      <c r="K58" s="124">
        <v>9.7</v>
      </c>
      <c r="L58" s="123">
        <v>3615</v>
      </c>
    </row>
    <row r="59" spans="1:12" ht="11.25" customHeight="1">
      <c r="A59" s="119" t="s">
        <v>16</v>
      </c>
      <c r="B59" s="123">
        <v>1834</v>
      </c>
      <c r="C59" s="124">
        <v>105.2812858783008</v>
      </c>
      <c r="D59" s="123">
        <v>1662</v>
      </c>
      <c r="E59" s="124">
        <v>108.203125</v>
      </c>
      <c r="F59" s="125">
        <v>172</v>
      </c>
      <c r="G59" s="124">
        <v>83.49514563106796</v>
      </c>
      <c r="H59" s="123">
        <v>1296</v>
      </c>
      <c r="I59" s="124">
        <v>110.20408163265306</v>
      </c>
      <c r="J59" s="124">
        <v>58.6</v>
      </c>
      <c r="K59" s="124">
        <v>9.4</v>
      </c>
      <c r="L59" s="123">
        <v>3619</v>
      </c>
    </row>
    <row r="60" spans="1:12" ht="11.25" customHeight="1">
      <c r="A60" s="119" t="s">
        <v>18</v>
      </c>
      <c r="B60" s="123">
        <v>1843</v>
      </c>
      <c r="C60" s="124">
        <v>105.7979334098737</v>
      </c>
      <c r="D60" s="123">
        <v>1683</v>
      </c>
      <c r="E60" s="124">
        <v>109.5703125</v>
      </c>
      <c r="F60" s="125">
        <v>160</v>
      </c>
      <c r="G60" s="124">
        <v>77.66990291262135</v>
      </c>
      <c r="H60" s="123">
        <v>1292</v>
      </c>
      <c r="I60" s="124">
        <v>109.8639455782313</v>
      </c>
      <c r="J60" s="124">
        <v>58.8</v>
      </c>
      <c r="K60" s="124">
        <v>8.7</v>
      </c>
      <c r="L60" s="123">
        <v>3622</v>
      </c>
    </row>
    <row r="61" spans="1:12" ht="11.25" customHeight="1">
      <c r="A61" s="119" t="s">
        <v>10</v>
      </c>
      <c r="B61" s="123">
        <v>1843</v>
      </c>
      <c r="C61" s="124">
        <v>105.7979334098737</v>
      </c>
      <c r="D61" s="123">
        <v>1697</v>
      </c>
      <c r="E61" s="124">
        <v>110.48177083333333</v>
      </c>
      <c r="F61" s="125">
        <v>146</v>
      </c>
      <c r="G61" s="124">
        <v>70.87378640776699</v>
      </c>
      <c r="H61" s="123">
        <v>1297</v>
      </c>
      <c r="I61" s="124">
        <v>110.28911564625851</v>
      </c>
      <c r="J61" s="124">
        <v>58.7</v>
      </c>
      <c r="K61" s="124">
        <v>7.9</v>
      </c>
      <c r="L61" s="123">
        <v>3626</v>
      </c>
    </row>
    <row r="62" spans="1:12" ht="11.25" customHeight="1">
      <c r="A62" s="119" t="s">
        <v>11</v>
      </c>
      <c r="B62" s="123">
        <v>1840</v>
      </c>
      <c r="C62" s="124">
        <v>105.62571756601608</v>
      </c>
      <c r="D62" s="123">
        <v>1698</v>
      </c>
      <c r="E62" s="124">
        <v>110.546875</v>
      </c>
      <c r="F62" s="125">
        <v>142</v>
      </c>
      <c r="G62" s="124">
        <v>68.93203883495146</v>
      </c>
      <c r="H62" s="123">
        <v>1306</v>
      </c>
      <c r="I62" s="124">
        <v>111.05442176870748</v>
      </c>
      <c r="J62" s="124">
        <v>58.5</v>
      </c>
      <c r="K62" s="124">
        <v>7.7</v>
      </c>
      <c r="L62" s="123">
        <v>3630</v>
      </c>
    </row>
    <row r="63" spans="1:12" ht="11.25" customHeight="1">
      <c r="A63" s="119" t="s">
        <v>7</v>
      </c>
      <c r="B63" s="123">
        <v>1843</v>
      </c>
      <c r="C63" s="124">
        <v>105.7979334098737</v>
      </c>
      <c r="D63" s="123">
        <v>1701</v>
      </c>
      <c r="E63" s="124">
        <v>110.7421875</v>
      </c>
      <c r="F63" s="125">
        <v>142</v>
      </c>
      <c r="G63" s="124">
        <v>68.93203883495146</v>
      </c>
      <c r="H63" s="123">
        <v>1308</v>
      </c>
      <c r="I63" s="124">
        <v>111.22448979591837</v>
      </c>
      <c r="J63" s="124">
        <v>58.5</v>
      </c>
      <c r="K63" s="124">
        <v>7.7</v>
      </c>
      <c r="L63" s="123">
        <v>3633</v>
      </c>
    </row>
    <row r="64" spans="1:12" ht="11.25" customHeight="1">
      <c r="A64" s="132" t="s">
        <v>159</v>
      </c>
      <c r="B64" s="123">
        <v>1846</v>
      </c>
      <c r="C64" s="124">
        <v>105.97014925373135</v>
      </c>
      <c r="D64" s="123">
        <v>1696</v>
      </c>
      <c r="E64" s="124">
        <v>110.41666666666667</v>
      </c>
      <c r="F64" s="125">
        <v>150</v>
      </c>
      <c r="G64" s="124">
        <v>72.81553398058253</v>
      </c>
      <c r="H64" s="123">
        <v>1310</v>
      </c>
      <c r="I64" s="124">
        <v>111.39455782312925</v>
      </c>
      <c r="J64" s="124">
        <v>58.5</v>
      </c>
      <c r="K64" s="124">
        <v>8.1</v>
      </c>
      <c r="L64" s="123">
        <v>3637</v>
      </c>
    </row>
    <row r="65" spans="1:12" ht="11.25" customHeight="1">
      <c r="A65" s="132" t="s">
        <v>12</v>
      </c>
      <c r="B65" s="123">
        <v>1827</v>
      </c>
      <c r="C65" s="124">
        <v>104.87944890929965</v>
      </c>
      <c r="D65" s="123">
        <v>1672</v>
      </c>
      <c r="E65" s="124">
        <v>108.85416666666667</v>
      </c>
      <c r="F65" s="125">
        <v>155</v>
      </c>
      <c r="G65" s="124">
        <v>75.24271844660194</v>
      </c>
      <c r="H65" s="123">
        <v>1334</v>
      </c>
      <c r="I65" s="124">
        <v>113.43537414965986</v>
      </c>
      <c r="J65" s="124">
        <v>57.8</v>
      </c>
      <c r="K65" s="124">
        <v>8.5</v>
      </c>
      <c r="L65" s="123">
        <v>3640</v>
      </c>
    </row>
    <row r="66" spans="1:12" ht="11.25" customHeight="1">
      <c r="A66" s="132" t="s">
        <v>8</v>
      </c>
      <c r="B66" s="123">
        <v>1805</v>
      </c>
      <c r="C66" s="124">
        <v>103.61653272101033</v>
      </c>
      <c r="D66" s="123">
        <v>1644</v>
      </c>
      <c r="E66" s="124">
        <v>107.03125</v>
      </c>
      <c r="F66" s="125">
        <v>161</v>
      </c>
      <c r="G66" s="124">
        <v>78.15533980582525</v>
      </c>
      <c r="H66" s="123">
        <v>1361</v>
      </c>
      <c r="I66" s="124">
        <v>115.7312925170068</v>
      </c>
      <c r="J66" s="124">
        <v>57</v>
      </c>
      <c r="K66" s="124">
        <v>8.9</v>
      </c>
      <c r="L66" s="123">
        <v>3644</v>
      </c>
    </row>
    <row r="67" spans="1:12" ht="11.25" customHeight="1">
      <c r="A67" s="119" t="s">
        <v>13</v>
      </c>
      <c r="B67" s="123">
        <v>1782</v>
      </c>
      <c r="C67" s="124">
        <v>102.29621125143514</v>
      </c>
      <c r="D67" s="123">
        <v>1625</v>
      </c>
      <c r="E67" s="124">
        <v>105.79427083333333</v>
      </c>
      <c r="F67" s="125">
        <v>157</v>
      </c>
      <c r="G67" s="124">
        <v>76.2135922330097</v>
      </c>
      <c r="H67" s="123">
        <v>1389</v>
      </c>
      <c r="I67" s="124">
        <v>118.11224489795919</v>
      </c>
      <c r="J67" s="124">
        <v>56.2</v>
      </c>
      <c r="K67" s="124">
        <v>8.8</v>
      </c>
      <c r="L67" s="123">
        <v>3647</v>
      </c>
    </row>
    <row r="68" spans="1:12" ht="11.25" customHeight="1">
      <c r="A68" s="119" t="s">
        <v>43</v>
      </c>
      <c r="B68" s="123">
        <v>1801</v>
      </c>
      <c r="C68" s="124">
        <v>103.38691159586682</v>
      </c>
      <c r="D68" s="123">
        <v>1646</v>
      </c>
      <c r="E68" s="124">
        <v>107.16145833333333</v>
      </c>
      <c r="F68" s="125">
        <v>155</v>
      </c>
      <c r="G68" s="124">
        <v>75.24271844660194</v>
      </c>
      <c r="H68" s="123">
        <v>1375</v>
      </c>
      <c r="I68" s="124">
        <v>116.921768707483</v>
      </c>
      <c r="J68" s="124">
        <v>56.7</v>
      </c>
      <c r="K68" s="124">
        <v>8.6</v>
      </c>
      <c r="L68" s="123">
        <v>3651</v>
      </c>
    </row>
    <row r="69" spans="1:12" ht="11.25" customHeight="1">
      <c r="A69" s="119" t="s">
        <v>14</v>
      </c>
      <c r="B69" s="123">
        <v>1813</v>
      </c>
      <c r="C69" s="124">
        <v>104.07577497129736</v>
      </c>
      <c r="D69" s="123">
        <v>1659</v>
      </c>
      <c r="E69" s="124">
        <v>108.0078125</v>
      </c>
      <c r="F69" s="125">
        <v>154</v>
      </c>
      <c r="G69" s="124">
        <v>74.75728155339806</v>
      </c>
      <c r="H69" s="123">
        <v>1368</v>
      </c>
      <c r="I69" s="124">
        <v>116.3265306122449</v>
      </c>
      <c r="J69" s="124">
        <v>57</v>
      </c>
      <c r="K69" s="124">
        <v>8.5</v>
      </c>
      <c r="L69" s="123">
        <v>3655</v>
      </c>
    </row>
    <row r="70" spans="1:12" ht="11.25" customHeight="1">
      <c r="A70" s="119" t="s">
        <v>15</v>
      </c>
      <c r="B70" s="123">
        <v>1813</v>
      </c>
      <c r="C70" s="124">
        <v>104.07577497129736</v>
      </c>
      <c r="D70" s="123">
        <v>1661</v>
      </c>
      <c r="E70" s="124">
        <v>108.13802083333333</v>
      </c>
      <c r="F70" s="125">
        <v>152</v>
      </c>
      <c r="G70" s="124">
        <v>73.7864077669903</v>
      </c>
      <c r="H70" s="123">
        <v>1373</v>
      </c>
      <c r="I70" s="124">
        <v>116.75170068027211</v>
      </c>
      <c r="J70" s="124">
        <v>56.9</v>
      </c>
      <c r="K70" s="124">
        <v>8.4</v>
      </c>
      <c r="L70" s="123">
        <v>3658</v>
      </c>
    </row>
    <row r="71" spans="1:12" ht="11.25" customHeight="1">
      <c r="A71" s="119" t="s">
        <v>16</v>
      </c>
      <c r="B71" s="123">
        <v>1809</v>
      </c>
      <c r="C71" s="124">
        <v>103.84615384615384</v>
      </c>
      <c r="D71" s="123">
        <v>1666</v>
      </c>
      <c r="E71" s="124">
        <v>108.46354166666667</v>
      </c>
      <c r="F71" s="125">
        <v>143</v>
      </c>
      <c r="G71" s="124">
        <v>69.41747572815534</v>
      </c>
      <c r="H71" s="123">
        <v>1382</v>
      </c>
      <c r="I71" s="124">
        <v>117.51700680272108</v>
      </c>
      <c r="J71" s="124">
        <v>56.7</v>
      </c>
      <c r="K71" s="124">
        <v>7.9</v>
      </c>
      <c r="L71" s="123">
        <v>3662</v>
      </c>
    </row>
    <row r="72" spans="1:12" ht="11.25" customHeight="1">
      <c r="A72" s="119" t="s">
        <v>18</v>
      </c>
      <c r="B72" s="123">
        <v>1815</v>
      </c>
      <c r="C72" s="124">
        <v>104.19058553386911</v>
      </c>
      <c r="D72" s="123">
        <v>1675</v>
      </c>
      <c r="E72" s="124">
        <v>109.04947916666667</v>
      </c>
      <c r="F72" s="125">
        <v>140</v>
      </c>
      <c r="G72" s="124">
        <v>67.96116504854369</v>
      </c>
      <c r="H72" s="123">
        <v>1381</v>
      </c>
      <c r="I72" s="124">
        <v>117.43197278911565</v>
      </c>
      <c r="J72" s="124">
        <v>56.8</v>
      </c>
      <c r="K72" s="124">
        <v>7.7</v>
      </c>
      <c r="L72" s="123">
        <v>3665</v>
      </c>
    </row>
    <row r="73" spans="1:12" ht="11.25" customHeight="1">
      <c r="A73" s="119" t="s">
        <v>10</v>
      </c>
      <c r="B73" s="123">
        <v>1812</v>
      </c>
      <c r="C73" s="124">
        <v>104.01836969001148</v>
      </c>
      <c r="D73" s="123">
        <v>1680</v>
      </c>
      <c r="E73" s="124">
        <v>109.375</v>
      </c>
      <c r="F73" s="125">
        <v>132</v>
      </c>
      <c r="G73" s="124">
        <v>64.07766990291262</v>
      </c>
      <c r="H73" s="123">
        <v>1389</v>
      </c>
      <c r="I73" s="124">
        <v>118.11224489795919</v>
      </c>
      <c r="J73" s="124">
        <v>56.6</v>
      </c>
      <c r="K73" s="124">
        <v>7.3</v>
      </c>
      <c r="L73" s="123">
        <v>3669</v>
      </c>
    </row>
    <row r="74" spans="1:12" ht="11.25" customHeight="1">
      <c r="A74" s="119" t="s">
        <v>11</v>
      </c>
      <c r="B74" s="123">
        <v>1815</v>
      </c>
      <c r="C74" s="124">
        <v>104.19058553386911</v>
      </c>
      <c r="D74" s="123">
        <v>1688</v>
      </c>
      <c r="E74" s="124">
        <v>109.89583333333333</v>
      </c>
      <c r="F74" s="125">
        <v>127</v>
      </c>
      <c r="G74" s="124">
        <v>61.650485436893206</v>
      </c>
      <c r="H74" s="123">
        <v>1391</v>
      </c>
      <c r="I74" s="124">
        <v>118.28231292517007</v>
      </c>
      <c r="J74" s="124">
        <v>56.6</v>
      </c>
      <c r="K74" s="124">
        <v>7</v>
      </c>
      <c r="L74" s="123">
        <v>3673</v>
      </c>
    </row>
    <row r="75" spans="1:12" ht="11.25" customHeight="1">
      <c r="A75" s="119" t="s">
        <v>7</v>
      </c>
      <c r="B75" s="123">
        <v>1824</v>
      </c>
      <c r="C75" s="124">
        <v>104.70723306544203</v>
      </c>
      <c r="D75" s="123">
        <v>1700</v>
      </c>
      <c r="E75" s="124">
        <v>110.67708333333333</v>
      </c>
      <c r="F75" s="125">
        <v>124</v>
      </c>
      <c r="G75" s="124">
        <v>60.19417475728155</v>
      </c>
      <c r="H75" s="123">
        <v>1387</v>
      </c>
      <c r="I75" s="124">
        <v>117.9421768707483</v>
      </c>
      <c r="J75" s="124">
        <v>56.8</v>
      </c>
      <c r="K75" s="124">
        <v>6.8</v>
      </c>
      <c r="L75" s="123">
        <v>3676</v>
      </c>
    </row>
    <row r="76" spans="1:12" ht="11.25" customHeight="1">
      <c r="A76" s="119" t="s">
        <v>160</v>
      </c>
      <c r="B76" s="123">
        <v>1847</v>
      </c>
      <c r="C76" s="124">
        <v>106.02755453501722</v>
      </c>
      <c r="D76" s="123">
        <v>1712</v>
      </c>
      <c r="E76" s="124">
        <v>111.45833333333333</v>
      </c>
      <c r="F76" s="125">
        <v>135</v>
      </c>
      <c r="G76" s="124">
        <v>65.53398058252426</v>
      </c>
      <c r="H76" s="123">
        <v>1370</v>
      </c>
      <c r="I76" s="124">
        <v>116.49659863945578</v>
      </c>
      <c r="J76" s="124">
        <v>57.4</v>
      </c>
      <c r="K76" s="124">
        <v>7.3</v>
      </c>
      <c r="L76" s="123">
        <v>3680</v>
      </c>
    </row>
    <row r="77" spans="1:12" ht="11.25" customHeight="1">
      <c r="A77" s="119" t="s">
        <v>12</v>
      </c>
      <c r="B77" s="123">
        <v>1852</v>
      </c>
      <c r="C77" s="124">
        <v>106.31458094144661</v>
      </c>
      <c r="D77" s="123">
        <v>1709</v>
      </c>
      <c r="E77" s="124">
        <v>111.26302083333333</v>
      </c>
      <c r="F77" s="125">
        <v>143</v>
      </c>
      <c r="G77" s="124">
        <v>69.41747572815534</v>
      </c>
      <c r="H77" s="123">
        <v>1368</v>
      </c>
      <c r="I77" s="124">
        <v>116.3265306122449</v>
      </c>
      <c r="J77" s="124">
        <v>57.5</v>
      </c>
      <c r="K77" s="124">
        <v>7.7</v>
      </c>
      <c r="L77" s="123">
        <v>3687</v>
      </c>
    </row>
    <row r="78" spans="1:12" ht="11.25" customHeight="1">
      <c r="A78" s="119" t="s">
        <v>8</v>
      </c>
      <c r="B78" s="123">
        <v>1831</v>
      </c>
      <c r="C78" s="124">
        <v>105.10907003444316</v>
      </c>
      <c r="D78" s="123">
        <v>1686</v>
      </c>
      <c r="E78" s="124">
        <v>109.765625</v>
      </c>
      <c r="F78" s="125">
        <v>145</v>
      </c>
      <c r="G78" s="124">
        <v>70.3883495145631</v>
      </c>
      <c r="H78" s="123">
        <v>1392</v>
      </c>
      <c r="I78" s="124">
        <v>118.36734693877551</v>
      </c>
      <c r="J78" s="124">
        <v>56.8</v>
      </c>
      <c r="K78" s="124">
        <v>7.9</v>
      </c>
      <c r="L78" s="123">
        <v>3693</v>
      </c>
    </row>
    <row r="79" spans="1:12" ht="11.25" customHeight="1">
      <c r="A79" s="119" t="s">
        <v>13</v>
      </c>
      <c r="B79" s="123">
        <v>1829</v>
      </c>
      <c r="C79" s="124">
        <v>104.99425947187142</v>
      </c>
      <c r="D79" s="123">
        <v>1690</v>
      </c>
      <c r="E79" s="124">
        <v>110.02604166666667</v>
      </c>
      <c r="F79" s="125">
        <v>139</v>
      </c>
      <c r="G79" s="124">
        <v>67.47572815533981</v>
      </c>
      <c r="H79" s="123">
        <v>1397</v>
      </c>
      <c r="I79" s="124">
        <v>118.79251700680273</v>
      </c>
      <c r="J79" s="124">
        <v>56.7</v>
      </c>
      <c r="K79" s="124">
        <v>7.6</v>
      </c>
      <c r="L79" s="123">
        <v>3700</v>
      </c>
    </row>
    <row r="80" spans="1:12" ht="11.25" customHeight="1">
      <c r="A80" s="119" t="s">
        <v>43</v>
      </c>
      <c r="B80" s="123">
        <v>1818</v>
      </c>
      <c r="C80" s="124">
        <v>104.36280137772675</v>
      </c>
      <c r="D80" s="123">
        <v>1682</v>
      </c>
      <c r="E80" s="124">
        <v>109.50520833333333</v>
      </c>
      <c r="F80" s="125">
        <v>136</v>
      </c>
      <c r="G80" s="124">
        <v>66.01941747572816</v>
      </c>
      <c r="H80" s="123">
        <v>1411</v>
      </c>
      <c r="I80" s="124">
        <v>119.98299319727892</v>
      </c>
      <c r="J80" s="124">
        <v>56.3</v>
      </c>
      <c r="K80" s="124">
        <v>7.5</v>
      </c>
      <c r="L80" s="123">
        <v>3707</v>
      </c>
    </row>
    <row r="81" spans="1:12" ht="11.25" customHeight="1">
      <c r="A81" s="119" t="s">
        <v>14</v>
      </c>
      <c r="B81" s="123">
        <v>1842</v>
      </c>
      <c r="C81" s="124">
        <v>105.74052812858783</v>
      </c>
      <c r="D81" s="123">
        <v>1706</v>
      </c>
      <c r="E81" s="124">
        <v>111.06770833333333</v>
      </c>
      <c r="F81" s="125">
        <v>136</v>
      </c>
      <c r="G81" s="124">
        <v>66.01941747572816</v>
      </c>
      <c r="H81" s="123">
        <v>1390</v>
      </c>
      <c r="I81" s="124">
        <v>118.19727891156462</v>
      </c>
      <c r="J81" s="124">
        <v>57</v>
      </c>
      <c r="K81" s="124">
        <v>7.4</v>
      </c>
      <c r="L81" s="123">
        <v>3714</v>
      </c>
    </row>
    <row r="82" spans="1:12" ht="11.25" customHeight="1">
      <c r="A82" s="119" t="s">
        <v>15</v>
      </c>
      <c r="B82" s="123">
        <v>1844</v>
      </c>
      <c r="C82" s="124">
        <v>105.85533869115959</v>
      </c>
      <c r="D82" s="123">
        <v>1700</v>
      </c>
      <c r="E82" s="124">
        <v>110.67708333333333</v>
      </c>
      <c r="F82" s="125">
        <v>144</v>
      </c>
      <c r="G82" s="124">
        <v>69.90291262135922</v>
      </c>
      <c r="H82" s="123">
        <v>1391</v>
      </c>
      <c r="I82" s="124">
        <v>118.28231292517007</v>
      </c>
      <c r="J82" s="124">
        <v>57</v>
      </c>
      <c r="K82" s="124">
        <v>7.8</v>
      </c>
      <c r="L82" s="123">
        <v>3721</v>
      </c>
    </row>
    <row r="83" spans="1:12" ht="11.25" customHeight="1">
      <c r="A83" s="119" t="s">
        <v>16</v>
      </c>
      <c r="B83" s="123">
        <v>1865</v>
      </c>
      <c r="C83" s="124">
        <v>107.06084959816303</v>
      </c>
      <c r="D83" s="123">
        <v>1712</v>
      </c>
      <c r="E83" s="124">
        <v>111.45833333333333</v>
      </c>
      <c r="F83" s="125">
        <v>153</v>
      </c>
      <c r="G83" s="124">
        <v>74.27184466019418</v>
      </c>
      <c r="H83" s="123">
        <v>1373</v>
      </c>
      <c r="I83" s="124">
        <v>116.75170068027211</v>
      </c>
      <c r="J83" s="124">
        <v>57.6</v>
      </c>
      <c r="K83" s="124">
        <v>8.2</v>
      </c>
      <c r="L83" s="123">
        <v>3728</v>
      </c>
    </row>
    <row r="84" spans="1:12" ht="11.25" customHeight="1">
      <c r="A84" s="119" t="s">
        <v>18</v>
      </c>
      <c r="B84" s="123">
        <v>1880</v>
      </c>
      <c r="C84" s="124">
        <v>107.9219288174512</v>
      </c>
      <c r="D84" s="123">
        <v>1728</v>
      </c>
      <c r="E84" s="124">
        <v>112.5</v>
      </c>
      <c r="F84" s="125">
        <v>152</v>
      </c>
      <c r="G84" s="124">
        <v>73.7864077669903</v>
      </c>
      <c r="H84" s="123">
        <v>1361</v>
      </c>
      <c r="I84" s="124">
        <v>115.7312925170068</v>
      </c>
      <c r="J84" s="124">
        <v>58</v>
      </c>
      <c r="K84" s="124">
        <v>8.1</v>
      </c>
      <c r="L84" s="123">
        <v>3734</v>
      </c>
    </row>
    <row r="85" spans="1:12" ht="11.25" customHeight="1">
      <c r="A85" s="119" t="s">
        <v>10</v>
      </c>
      <c r="B85" s="123">
        <v>1904</v>
      </c>
      <c r="C85" s="124">
        <v>109.29965556831229</v>
      </c>
      <c r="D85" s="123">
        <v>1755</v>
      </c>
      <c r="E85" s="124">
        <v>114.2578125</v>
      </c>
      <c r="F85" s="125">
        <v>149</v>
      </c>
      <c r="G85" s="124">
        <v>72.33009708737865</v>
      </c>
      <c r="H85" s="123">
        <v>1340</v>
      </c>
      <c r="I85" s="124">
        <v>113.94557823129252</v>
      </c>
      <c r="J85" s="124">
        <v>58.7</v>
      </c>
      <c r="K85" s="124">
        <v>7.8</v>
      </c>
      <c r="L85" s="123">
        <v>3741</v>
      </c>
    </row>
    <row r="86" spans="1:12" ht="11.25" customHeight="1">
      <c r="A86" s="119" t="s">
        <v>11</v>
      </c>
      <c r="B86" s="123">
        <v>1919</v>
      </c>
      <c r="C86" s="124">
        <v>110.16073478760046</v>
      </c>
      <c r="D86" s="123">
        <v>1773</v>
      </c>
      <c r="E86" s="124">
        <v>115.4296875</v>
      </c>
      <c r="F86" s="125">
        <v>146</v>
      </c>
      <c r="G86" s="124">
        <v>70.87378640776699</v>
      </c>
      <c r="H86" s="123">
        <v>1328</v>
      </c>
      <c r="I86" s="124">
        <v>112.92517006802721</v>
      </c>
      <c r="J86" s="124">
        <v>59.1</v>
      </c>
      <c r="K86" s="124">
        <v>7.6</v>
      </c>
      <c r="L86" s="123">
        <v>3748</v>
      </c>
    </row>
    <row r="87" spans="1:12" ht="11.25" customHeight="1">
      <c r="A87" s="119" t="s">
        <v>7</v>
      </c>
      <c r="B87" s="123">
        <v>1892</v>
      </c>
      <c r="C87" s="124">
        <v>108.61079219288175</v>
      </c>
      <c r="D87" s="123">
        <v>1761</v>
      </c>
      <c r="E87" s="124">
        <v>114.6484375</v>
      </c>
      <c r="F87" s="125">
        <v>131</v>
      </c>
      <c r="G87" s="124">
        <v>63.592233009708735</v>
      </c>
      <c r="H87" s="123">
        <v>1358</v>
      </c>
      <c r="I87" s="124">
        <v>115.47619047619048</v>
      </c>
      <c r="J87" s="124">
        <v>58.2</v>
      </c>
      <c r="K87" s="124">
        <v>6.9</v>
      </c>
      <c r="L87" s="123">
        <v>3755</v>
      </c>
    </row>
    <row r="88" spans="1:12" ht="11.25" customHeight="1">
      <c r="A88" s="138" t="s">
        <v>161</v>
      </c>
      <c r="B88" s="123">
        <v>1861</v>
      </c>
      <c r="C88" s="124">
        <v>106.83122847301952</v>
      </c>
      <c r="D88" s="123">
        <v>1729</v>
      </c>
      <c r="E88" s="124">
        <v>112.56510416666667</v>
      </c>
      <c r="F88" s="125">
        <v>132</v>
      </c>
      <c r="G88" s="124">
        <v>64.07766990291262</v>
      </c>
      <c r="H88" s="123">
        <v>1392</v>
      </c>
      <c r="I88" s="124">
        <v>118.36734693877551</v>
      </c>
      <c r="J88" s="124">
        <v>57.2</v>
      </c>
      <c r="K88" s="124">
        <v>7.1</v>
      </c>
      <c r="L88" s="123">
        <v>3758</v>
      </c>
    </row>
    <row r="89" spans="1:12" ht="11.25" customHeight="1">
      <c r="A89" s="138" t="s">
        <v>12</v>
      </c>
      <c r="B89" s="123">
        <v>1836</v>
      </c>
      <c r="C89" s="124">
        <v>105.39609644087255</v>
      </c>
      <c r="D89" s="123">
        <v>1704</v>
      </c>
      <c r="E89" s="124">
        <v>110.9375</v>
      </c>
      <c r="F89" s="125">
        <v>132</v>
      </c>
      <c r="G89" s="124">
        <v>64.07766990291262</v>
      </c>
      <c r="H89" s="123">
        <v>1420</v>
      </c>
      <c r="I89" s="124">
        <v>120.74829931972789</v>
      </c>
      <c r="J89" s="124">
        <v>56.4</v>
      </c>
      <c r="K89" s="124">
        <v>7.2</v>
      </c>
      <c r="L89" s="123">
        <v>3761</v>
      </c>
    </row>
    <row r="90" spans="1:12" ht="11.25" customHeight="1">
      <c r="A90" s="119" t="s">
        <v>8</v>
      </c>
      <c r="B90" s="123">
        <v>1848</v>
      </c>
      <c r="C90" s="124">
        <v>106.0849598163031</v>
      </c>
      <c r="D90" s="123">
        <v>1700</v>
      </c>
      <c r="E90" s="124">
        <v>110.67708333333333</v>
      </c>
      <c r="F90" s="125">
        <v>148</v>
      </c>
      <c r="G90" s="124">
        <v>71.84466019417475</v>
      </c>
      <c r="H90" s="123">
        <v>1411</v>
      </c>
      <c r="I90" s="124">
        <v>119.98299319727892</v>
      </c>
      <c r="J90" s="124">
        <v>56.7</v>
      </c>
      <c r="K90" s="124">
        <v>8</v>
      </c>
      <c r="L90" s="123">
        <v>3764</v>
      </c>
    </row>
    <row r="91" spans="1:12" ht="11.25" customHeight="1">
      <c r="A91" s="119" t="s">
        <v>13</v>
      </c>
      <c r="B91" s="123">
        <v>1846</v>
      </c>
      <c r="C91" s="124">
        <v>105.97014925373135</v>
      </c>
      <c r="D91" s="123">
        <v>1700</v>
      </c>
      <c r="E91" s="124">
        <v>110.67708333333333</v>
      </c>
      <c r="F91" s="125">
        <v>146</v>
      </c>
      <c r="G91" s="124">
        <v>70.87378640776699</v>
      </c>
      <c r="H91" s="123">
        <v>1416</v>
      </c>
      <c r="I91" s="124">
        <v>120.40816326530613</v>
      </c>
      <c r="J91" s="124">
        <v>56.6</v>
      </c>
      <c r="K91" s="124">
        <v>7.9</v>
      </c>
      <c r="L91" s="123">
        <v>3767</v>
      </c>
    </row>
    <row r="92" spans="1:12" ht="11.25" customHeight="1">
      <c r="A92" s="119" t="s">
        <v>43</v>
      </c>
      <c r="B92" s="123">
        <v>1848</v>
      </c>
      <c r="C92" s="124">
        <v>106.0849598163031</v>
      </c>
      <c r="D92" s="123">
        <v>1700</v>
      </c>
      <c r="E92" s="124">
        <v>110.67708333333333</v>
      </c>
      <c r="F92" s="125">
        <v>148</v>
      </c>
      <c r="G92" s="124">
        <v>71.84466019417475</v>
      </c>
      <c r="H92" s="123">
        <v>1417</v>
      </c>
      <c r="I92" s="124">
        <v>120.49319727891157</v>
      </c>
      <c r="J92" s="124">
        <v>56.6</v>
      </c>
      <c r="K92" s="124">
        <v>8</v>
      </c>
      <c r="L92" s="123">
        <v>3770</v>
      </c>
    </row>
    <row r="93" spans="1:12" ht="11.25" customHeight="1">
      <c r="A93" s="119" t="s">
        <v>14</v>
      </c>
      <c r="B93" s="123">
        <v>1843</v>
      </c>
      <c r="C93" s="124">
        <v>105.7979334098737</v>
      </c>
      <c r="D93" s="123">
        <v>1697</v>
      </c>
      <c r="E93" s="124">
        <v>110.48177083333333</v>
      </c>
      <c r="F93" s="125">
        <v>146</v>
      </c>
      <c r="G93" s="124">
        <v>70.87378640776699</v>
      </c>
      <c r="H93" s="123">
        <v>1425</v>
      </c>
      <c r="I93" s="124">
        <v>121.1734693877551</v>
      </c>
      <c r="J93" s="124">
        <v>56.4</v>
      </c>
      <c r="K93" s="124">
        <v>7.9</v>
      </c>
      <c r="L93" s="123">
        <v>3773</v>
      </c>
    </row>
    <row r="94" spans="1:12" ht="11.25" customHeight="1">
      <c r="A94" s="119" t="s">
        <v>15</v>
      </c>
      <c r="B94" s="123">
        <v>1845</v>
      </c>
      <c r="C94" s="124">
        <v>105.91274397244547</v>
      </c>
      <c r="D94" s="123">
        <v>1697</v>
      </c>
      <c r="E94" s="124">
        <v>110.48177083333333</v>
      </c>
      <c r="F94" s="125">
        <v>148</v>
      </c>
      <c r="G94" s="124">
        <v>71.84466019417475</v>
      </c>
      <c r="H94" s="123">
        <v>1426</v>
      </c>
      <c r="I94" s="124">
        <v>121.25850340136054</v>
      </c>
      <c r="J94" s="124">
        <v>56.4</v>
      </c>
      <c r="K94" s="124">
        <v>8</v>
      </c>
      <c r="L94" s="123">
        <v>3776</v>
      </c>
    </row>
    <row r="95" spans="1:12" ht="11.25" customHeight="1">
      <c r="A95" s="119" t="s">
        <v>16</v>
      </c>
      <c r="B95" s="123">
        <v>1863</v>
      </c>
      <c r="C95" s="124">
        <v>106.94603903559127</v>
      </c>
      <c r="D95" s="123">
        <v>1703</v>
      </c>
      <c r="E95" s="124">
        <v>110.87239583333333</v>
      </c>
      <c r="F95" s="125">
        <v>160</v>
      </c>
      <c r="G95" s="124">
        <v>77.66990291262135</v>
      </c>
      <c r="H95" s="123">
        <v>1411</v>
      </c>
      <c r="I95" s="124">
        <v>119.98299319727892</v>
      </c>
      <c r="J95" s="124">
        <v>56.9</v>
      </c>
      <c r="K95" s="124">
        <v>8.6</v>
      </c>
      <c r="L95" s="123">
        <v>3779</v>
      </c>
    </row>
    <row r="96" spans="1:12" ht="11.25" customHeight="1">
      <c r="A96" s="119" t="s">
        <v>18</v>
      </c>
      <c r="B96" s="123">
        <v>1868</v>
      </c>
      <c r="C96" s="124">
        <v>107.23306544202066</v>
      </c>
      <c r="D96" s="123">
        <v>1702</v>
      </c>
      <c r="E96" s="124">
        <v>110.80729166666667</v>
      </c>
      <c r="F96" s="125">
        <v>166</v>
      </c>
      <c r="G96" s="124">
        <v>80.58252427184466</v>
      </c>
      <c r="H96" s="123">
        <v>1409</v>
      </c>
      <c r="I96" s="124">
        <v>119.81292517006803</v>
      </c>
      <c r="J96" s="124">
        <v>57</v>
      </c>
      <c r="K96" s="124">
        <v>8.9</v>
      </c>
      <c r="L96" s="123">
        <v>3782</v>
      </c>
    </row>
    <row r="97" spans="1:12" ht="11.25" customHeight="1">
      <c r="A97" s="119" t="s">
        <v>10</v>
      </c>
      <c r="B97" s="123">
        <v>1860</v>
      </c>
      <c r="C97" s="124">
        <v>106.77382319173364</v>
      </c>
      <c r="D97" s="123">
        <v>1685</v>
      </c>
      <c r="E97" s="124">
        <v>109.70052083333333</v>
      </c>
      <c r="F97" s="125">
        <v>175</v>
      </c>
      <c r="G97" s="124">
        <v>84.95145631067962</v>
      </c>
      <c r="H97" s="123">
        <v>1420</v>
      </c>
      <c r="I97" s="124">
        <v>120.74829931972789</v>
      </c>
      <c r="J97" s="124">
        <v>56.7</v>
      </c>
      <c r="K97" s="124">
        <v>9.4</v>
      </c>
      <c r="L97" s="123">
        <v>3785</v>
      </c>
    </row>
    <row r="98" spans="1:12" ht="11.25" customHeight="1">
      <c r="A98" s="119" t="s">
        <v>11</v>
      </c>
      <c r="B98" s="123">
        <v>1836</v>
      </c>
      <c r="C98" s="124">
        <v>105.39609644087255</v>
      </c>
      <c r="D98" s="123">
        <v>1667</v>
      </c>
      <c r="E98" s="124">
        <v>108.52864583333333</v>
      </c>
      <c r="F98" s="125">
        <v>169</v>
      </c>
      <c r="G98" s="124">
        <v>82.03883495145631</v>
      </c>
      <c r="H98" s="123">
        <v>1448</v>
      </c>
      <c r="I98" s="124">
        <v>123.12925170068027</v>
      </c>
      <c r="J98" s="124">
        <v>55.9</v>
      </c>
      <c r="K98" s="124">
        <v>9.2</v>
      </c>
      <c r="L98" s="123">
        <v>3788</v>
      </c>
    </row>
    <row r="99" spans="1:12" ht="11.25" customHeight="1">
      <c r="A99" s="119" t="s">
        <v>7</v>
      </c>
      <c r="B99" s="123">
        <v>1814</v>
      </c>
      <c r="C99" s="124">
        <v>104.13318025258324</v>
      </c>
      <c r="D99" s="123">
        <v>1642</v>
      </c>
      <c r="E99" s="124">
        <v>106.90104166666667</v>
      </c>
      <c r="F99" s="125">
        <v>172</v>
      </c>
      <c r="G99" s="124">
        <v>83.49514563106796</v>
      </c>
      <c r="H99" s="123">
        <v>1473</v>
      </c>
      <c r="I99" s="124">
        <v>125.25510204081633</v>
      </c>
      <c r="J99" s="124">
        <v>55.2</v>
      </c>
      <c r="K99" s="124">
        <v>9.5</v>
      </c>
      <c r="L99" s="123">
        <v>3791</v>
      </c>
    </row>
    <row r="100" spans="1:12" ht="11.25" customHeight="1">
      <c r="A100" s="138" t="s">
        <v>162</v>
      </c>
      <c r="B100" s="123">
        <v>1803</v>
      </c>
      <c r="C100" s="124">
        <v>103.50172215843858</v>
      </c>
      <c r="D100" s="123">
        <v>1619</v>
      </c>
      <c r="E100" s="124">
        <v>105.40364583333333</v>
      </c>
      <c r="F100" s="125">
        <v>184</v>
      </c>
      <c r="G100" s="124">
        <v>89.32038834951456</v>
      </c>
      <c r="H100" s="123">
        <v>1487</v>
      </c>
      <c r="I100" s="124">
        <v>126.44557823129252</v>
      </c>
      <c r="J100" s="124">
        <v>54.8</v>
      </c>
      <c r="K100" s="124">
        <v>10.2</v>
      </c>
      <c r="L100" s="123">
        <v>3793</v>
      </c>
    </row>
    <row r="101" spans="1:12" ht="11.25" customHeight="1">
      <c r="A101" s="138" t="s">
        <v>12</v>
      </c>
      <c r="B101" s="123">
        <v>1818</v>
      </c>
      <c r="C101" s="124">
        <v>104.36280137772675</v>
      </c>
      <c r="D101" s="123">
        <v>1605</v>
      </c>
      <c r="E101" s="124">
        <v>104.4921875</v>
      </c>
      <c r="F101" s="125">
        <v>213</v>
      </c>
      <c r="G101" s="124">
        <v>103.39805825242719</v>
      </c>
      <c r="H101" s="123">
        <v>1475</v>
      </c>
      <c r="I101" s="124">
        <v>125.42517006802721</v>
      </c>
      <c r="J101" s="124">
        <v>55.2</v>
      </c>
      <c r="K101" s="124">
        <v>11.7</v>
      </c>
      <c r="L101" s="123">
        <v>3796</v>
      </c>
    </row>
    <row r="102" spans="1:12" ht="11.25" customHeight="1">
      <c r="A102" s="119" t="s">
        <v>8</v>
      </c>
      <c r="B102" s="123">
        <v>1833</v>
      </c>
      <c r="C102" s="124">
        <v>105.22388059701493</v>
      </c>
      <c r="D102" s="123">
        <v>1593</v>
      </c>
      <c r="E102" s="124">
        <v>103.7109375</v>
      </c>
      <c r="F102" s="125">
        <v>240</v>
      </c>
      <c r="G102" s="124">
        <v>116.50485436893204</v>
      </c>
      <c r="H102" s="123">
        <v>1463</v>
      </c>
      <c r="I102" s="124">
        <v>124.4047619047619</v>
      </c>
      <c r="J102" s="124">
        <v>55.6</v>
      </c>
      <c r="K102" s="124">
        <v>13.1</v>
      </c>
      <c r="L102" s="123">
        <v>3799</v>
      </c>
    </row>
    <row r="103" spans="1:12" ht="11.25" customHeight="1">
      <c r="A103" s="119" t="s">
        <v>13</v>
      </c>
      <c r="B103" s="123">
        <v>1854</v>
      </c>
      <c r="C103" s="124">
        <v>106.42939150401837</v>
      </c>
      <c r="D103" s="123">
        <v>1602</v>
      </c>
      <c r="E103" s="124">
        <v>104.296875</v>
      </c>
      <c r="F103" s="125">
        <v>252</v>
      </c>
      <c r="G103" s="124">
        <v>122.33009708737865</v>
      </c>
      <c r="H103" s="123">
        <v>1445</v>
      </c>
      <c r="I103" s="124">
        <v>122.87414965986395</v>
      </c>
      <c r="J103" s="124">
        <v>56.2</v>
      </c>
      <c r="K103" s="124">
        <v>13.6</v>
      </c>
      <c r="L103" s="123">
        <v>3802</v>
      </c>
    </row>
    <row r="104" spans="1:12" ht="11.25" customHeight="1">
      <c r="A104" s="119" t="s">
        <v>43</v>
      </c>
      <c r="B104" s="123">
        <v>1829</v>
      </c>
      <c r="C104" s="124">
        <v>104.99425947187142</v>
      </c>
      <c r="D104" s="123">
        <v>1593</v>
      </c>
      <c r="E104" s="124">
        <v>103.7109375</v>
      </c>
      <c r="F104" s="125">
        <v>236</v>
      </c>
      <c r="G104" s="124">
        <v>114.5631067961165</v>
      </c>
      <c r="H104" s="123">
        <v>1473</v>
      </c>
      <c r="I104" s="124">
        <v>125.25510204081633</v>
      </c>
      <c r="J104" s="124">
        <v>55.4</v>
      </c>
      <c r="K104" s="124">
        <v>12.9</v>
      </c>
      <c r="L104" s="123">
        <v>3805</v>
      </c>
    </row>
    <row r="105" spans="1:12" ht="11.25" customHeight="1">
      <c r="A105" s="119" t="s">
        <v>14</v>
      </c>
      <c r="B105" s="123">
        <v>1821</v>
      </c>
      <c r="C105" s="124">
        <v>104.53501722158438</v>
      </c>
      <c r="D105" s="123">
        <v>1590</v>
      </c>
      <c r="E105" s="124">
        <v>103.515625</v>
      </c>
      <c r="F105" s="125">
        <v>231</v>
      </c>
      <c r="G105" s="124">
        <v>112.13592233009709</v>
      </c>
      <c r="H105" s="123">
        <v>1484</v>
      </c>
      <c r="I105" s="124">
        <v>126.19047619047619</v>
      </c>
      <c r="J105" s="124">
        <v>55.1</v>
      </c>
      <c r="K105" s="124">
        <v>12.7</v>
      </c>
      <c r="L105" s="123">
        <v>3808</v>
      </c>
    </row>
    <row r="106" spans="1:12" ht="11.25" customHeight="1">
      <c r="A106" s="119" t="s">
        <v>15</v>
      </c>
      <c r="B106" s="123">
        <v>1826</v>
      </c>
      <c r="C106" s="124">
        <v>104.82204362801377</v>
      </c>
      <c r="D106" s="123">
        <v>1592</v>
      </c>
      <c r="E106" s="124">
        <v>103.64583333333333</v>
      </c>
      <c r="F106" s="125">
        <v>234</v>
      </c>
      <c r="G106" s="124">
        <v>113.59223300970874</v>
      </c>
      <c r="H106" s="123">
        <v>1482</v>
      </c>
      <c r="I106" s="124">
        <v>126.0204081632653</v>
      </c>
      <c r="J106" s="124">
        <v>55.2</v>
      </c>
      <c r="K106" s="124">
        <v>12.8</v>
      </c>
      <c r="L106" s="123">
        <v>3810</v>
      </c>
    </row>
    <row r="107" spans="1:12" ht="11.25" customHeight="1">
      <c r="A107" s="119" t="s">
        <v>16</v>
      </c>
      <c r="B107" s="123">
        <v>1851</v>
      </c>
      <c r="C107" s="124">
        <v>106.25717566016074</v>
      </c>
      <c r="D107" s="123">
        <v>1609</v>
      </c>
      <c r="E107" s="124">
        <v>104.75260416666667</v>
      </c>
      <c r="F107" s="125">
        <v>242</v>
      </c>
      <c r="G107" s="124">
        <v>117.47572815533981</v>
      </c>
      <c r="H107" s="123">
        <v>1460</v>
      </c>
      <c r="I107" s="124">
        <v>124.14965986394557</v>
      </c>
      <c r="J107" s="124">
        <v>55.9</v>
      </c>
      <c r="K107" s="124">
        <v>13.1</v>
      </c>
      <c r="L107" s="123">
        <v>3813</v>
      </c>
    </row>
    <row r="108" spans="1:12" ht="11.25" customHeight="1">
      <c r="A108" s="119" t="s">
        <v>18</v>
      </c>
      <c r="B108" s="123">
        <v>1859</v>
      </c>
      <c r="C108" s="124">
        <v>106.71641791044776</v>
      </c>
      <c r="D108" s="123">
        <v>1614</v>
      </c>
      <c r="E108" s="124">
        <v>105.078125</v>
      </c>
      <c r="F108" s="125">
        <v>245</v>
      </c>
      <c r="G108" s="124">
        <v>118.93203883495146</v>
      </c>
      <c r="H108" s="123">
        <v>1455</v>
      </c>
      <c r="I108" s="124">
        <v>123.72448979591837</v>
      </c>
      <c r="J108" s="124">
        <v>56.1</v>
      </c>
      <c r="K108" s="124">
        <v>13.2</v>
      </c>
      <c r="L108" s="123">
        <v>3816</v>
      </c>
    </row>
    <row r="109" spans="1:12" ht="11.25" customHeight="1">
      <c r="A109" s="119" t="s">
        <v>10</v>
      </c>
      <c r="B109" s="123">
        <v>1861</v>
      </c>
      <c r="C109" s="124">
        <v>106.83122847301952</v>
      </c>
      <c r="D109" s="123">
        <v>1621</v>
      </c>
      <c r="E109" s="124">
        <v>105.53385416666667</v>
      </c>
      <c r="F109" s="125">
        <v>240</v>
      </c>
      <c r="G109" s="124">
        <v>116.50485436893204</v>
      </c>
      <c r="H109" s="123">
        <v>1457</v>
      </c>
      <c r="I109" s="124">
        <v>123.89455782312925</v>
      </c>
      <c r="J109" s="124">
        <v>56.1</v>
      </c>
      <c r="K109" s="124">
        <v>12.9</v>
      </c>
      <c r="L109" s="123">
        <v>3819</v>
      </c>
    </row>
    <row r="110" spans="1:12" ht="11.25" customHeight="1">
      <c r="A110" s="119" t="s">
        <v>11</v>
      </c>
      <c r="B110" s="123">
        <v>1863</v>
      </c>
      <c r="C110" s="124">
        <v>106.94603903559127</v>
      </c>
      <c r="D110" s="123">
        <v>1617</v>
      </c>
      <c r="E110" s="124">
        <v>105.2734375</v>
      </c>
      <c r="F110" s="125">
        <v>246</v>
      </c>
      <c r="G110" s="124">
        <v>119.41747572815534</v>
      </c>
      <c r="H110" s="123">
        <v>1458</v>
      </c>
      <c r="I110" s="124">
        <v>123.9795918367347</v>
      </c>
      <c r="J110" s="124">
        <v>56.1</v>
      </c>
      <c r="K110" s="124">
        <v>13.2</v>
      </c>
      <c r="L110" s="123">
        <v>3820</v>
      </c>
    </row>
    <row r="111" spans="1:12" ht="11.25" customHeight="1">
      <c r="A111" s="119" t="s">
        <v>7</v>
      </c>
      <c r="B111" s="123">
        <v>1868</v>
      </c>
      <c r="C111" s="124">
        <v>107.23306544202066</v>
      </c>
      <c r="D111" s="123">
        <v>1618</v>
      </c>
      <c r="E111" s="124">
        <v>105.33854166666667</v>
      </c>
      <c r="F111" s="125">
        <v>250</v>
      </c>
      <c r="G111" s="124">
        <v>121.35922330097087</v>
      </c>
      <c r="H111" s="123">
        <v>1456</v>
      </c>
      <c r="I111" s="124">
        <v>123.80952380952381</v>
      </c>
      <c r="J111" s="124">
        <v>56.2</v>
      </c>
      <c r="K111" s="124">
        <v>13.4</v>
      </c>
      <c r="L111" s="123">
        <v>3825</v>
      </c>
    </row>
    <row r="112" spans="1:12" ht="11.25" customHeight="1">
      <c r="A112" s="119"/>
      <c r="B112" s="123"/>
      <c r="C112" s="124"/>
      <c r="D112" s="123"/>
      <c r="E112" s="124"/>
      <c r="F112" s="125"/>
      <c r="G112" s="124"/>
      <c r="H112" s="123"/>
      <c r="I112" s="124"/>
      <c r="J112" s="124"/>
      <c r="K112" s="124"/>
      <c r="L112" s="123"/>
    </row>
    <row r="113" ht="11.25" customHeight="1">
      <c r="A113" s="133" t="s">
        <v>38</v>
      </c>
    </row>
    <row r="114" spans="1:12" ht="11.25" customHeight="1">
      <c r="A114" s="134" t="s">
        <v>164</v>
      </c>
      <c r="B114" s="126">
        <v>0.26838432635534204</v>
      </c>
      <c r="C114" s="126"/>
      <c r="D114" s="126">
        <v>0.061842918985766104</v>
      </c>
      <c r="E114" s="126"/>
      <c r="F114" s="126">
        <v>1.6260162601626105</v>
      </c>
      <c r="G114" s="126"/>
      <c r="H114" s="126">
        <v>-0.137174211248281</v>
      </c>
      <c r="I114" s="126"/>
      <c r="J114" s="126">
        <v>0.17825311942958333</v>
      </c>
      <c r="K114" s="126">
        <v>1.5151515151515138</v>
      </c>
      <c r="L114" s="126">
        <v>0.07849293563579884</v>
      </c>
    </row>
    <row r="115" spans="1:12" ht="11.25" customHeight="1">
      <c r="A115" s="135" t="s">
        <v>39</v>
      </c>
      <c r="B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1:12" ht="11.25" customHeight="1">
      <c r="A116" s="134" t="s">
        <v>165</v>
      </c>
      <c r="B116" s="126">
        <v>2.9768467475193017</v>
      </c>
      <c r="C116" s="127"/>
      <c r="D116" s="126">
        <v>-1.461632155907433</v>
      </c>
      <c r="E116" s="127"/>
      <c r="F116" s="126">
        <v>45.34883720930232</v>
      </c>
      <c r="G116" s="127"/>
      <c r="H116" s="126">
        <v>-1.154107264086901</v>
      </c>
      <c r="I116" s="127"/>
      <c r="J116" s="126">
        <v>1.8115942028985588</v>
      </c>
      <c r="K116" s="126">
        <v>41.05263157894736</v>
      </c>
      <c r="L116" s="126">
        <v>0.8968609865470878</v>
      </c>
    </row>
    <row r="117" spans="1:12" ht="11.25" customHeight="1">
      <c r="A117" s="136" t="s">
        <v>40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</row>
    <row r="118" spans="1:12" ht="11.25" customHeight="1">
      <c r="A118" s="137" t="s">
        <v>165</v>
      </c>
      <c r="B118" s="128">
        <v>2.9768467475193017</v>
      </c>
      <c r="C118" s="129"/>
      <c r="D118" s="128">
        <v>-1.461632155907433</v>
      </c>
      <c r="E118" s="129"/>
      <c r="F118" s="128">
        <v>45.34883720930232</v>
      </c>
      <c r="G118" s="129"/>
      <c r="H118" s="128">
        <v>-1.154107264086901</v>
      </c>
      <c r="I118" s="129"/>
      <c r="J118" s="128">
        <v>1.8115942028985588</v>
      </c>
      <c r="K118" s="128">
        <v>41.05263157894736</v>
      </c>
      <c r="L118" s="128">
        <v>0.8968609865470878</v>
      </c>
    </row>
    <row r="119" spans="1:12" ht="12.75">
      <c r="A119" s="131" t="s">
        <v>143</v>
      </c>
      <c r="B119" s="12"/>
      <c r="C119" s="12"/>
      <c r="D119" s="12"/>
      <c r="E119" s="12"/>
      <c r="F119" s="12"/>
      <c r="G119" s="12"/>
      <c r="H119" s="12"/>
      <c r="I119" s="12"/>
      <c r="J119" s="17"/>
      <c r="K119" s="17"/>
      <c r="L119" s="18"/>
    </row>
    <row r="120" spans="1:12" ht="12.75">
      <c r="A120" s="7" t="s">
        <v>158</v>
      </c>
      <c r="B120" s="12"/>
      <c r="C120" s="12"/>
      <c r="D120" s="12"/>
      <c r="E120" s="12"/>
      <c r="F120" s="12"/>
      <c r="G120" s="12"/>
      <c r="H120" s="12"/>
      <c r="I120" s="12"/>
      <c r="J120" s="17"/>
      <c r="K120" s="17"/>
      <c r="L120" s="18"/>
    </row>
    <row r="121" spans="1:12" ht="12.75">
      <c r="A121" s="5" t="s">
        <v>154</v>
      </c>
      <c r="B121" s="12"/>
      <c r="C121" s="12"/>
      <c r="D121" s="12"/>
      <c r="E121" s="12"/>
      <c r="F121" s="12"/>
      <c r="G121" s="12"/>
      <c r="H121" s="12"/>
      <c r="I121" s="12"/>
      <c r="J121" s="17"/>
      <c r="K121" s="17"/>
      <c r="L121" s="18"/>
    </row>
    <row r="122" spans="1:12" ht="12.75">
      <c r="A122" s="20"/>
      <c r="B122" s="12"/>
      <c r="C122" s="12"/>
      <c r="D122" s="12"/>
      <c r="E122" s="12"/>
      <c r="F122" s="12"/>
      <c r="G122" s="12"/>
      <c r="H122" s="12"/>
      <c r="I122" s="12"/>
      <c r="J122" s="17"/>
      <c r="K122" s="17"/>
      <c r="L122" s="18"/>
    </row>
    <row r="123" spans="2:12" ht="12.75">
      <c r="B123" s="12"/>
      <c r="C123" s="12"/>
      <c r="D123" s="12"/>
      <c r="E123" s="12"/>
      <c r="F123" s="12"/>
      <c r="G123" s="12"/>
      <c r="H123" s="12"/>
      <c r="I123" s="12"/>
      <c r="J123" s="17"/>
      <c r="K123" s="17"/>
      <c r="L123" s="18"/>
    </row>
  </sheetData>
  <sheetProtection/>
  <mergeCells count="18">
    <mergeCell ref="A7:A13"/>
    <mergeCell ref="B7:G7"/>
    <mergeCell ref="H7:I8"/>
    <mergeCell ref="J7:K8"/>
    <mergeCell ref="H9:H13"/>
    <mergeCell ref="I9:I13"/>
    <mergeCell ref="J9:J13"/>
    <mergeCell ref="K9:K13"/>
    <mergeCell ref="L7:L13"/>
    <mergeCell ref="B8:C8"/>
    <mergeCell ref="D8:E8"/>
    <mergeCell ref="F8:G8"/>
    <mergeCell ref="B9:B13"/>
    <mergeCell ref="C9:C13"/>
    <mergeCell ref="D9:D13"/>
    <mergeCell ref="E9:E13"/>
    <mergeCell ref="F9:F13"/>
    <mergeCell ref="G9:G13"/>
  </mergeCells>
  <printOptions horizontalCentered="1" verticalCentered="1"/>
  <pageMargins left="0.1968503937007874" right="0.1968503937007874" top="0.3937007874015748" bottom="0.3937007874015748" header="0.11811023622047245" footer="0.11811023622047245"/>
  <pageSetup fitToHeight="1" fitToWidth="1" horizontalDpi="600" verticalDpi="600" orientation="landscape" paperSize="9" scale="72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65"/>
  <sheetViews>
    <sheetView zoomScale="85" zoomScaleNormal="85" zoomScalePageLayoutView="0" workbookViewId="0" topLeftCell="A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7.8515625" style="88" customWidth="1"/>
    <col min="2" max="11" width="9.7109375" style="88" customWidth="1"/>
    <col min="12" max="12" width="5.28125" style="88" customWidth="1"/>
    <col min="13" max="13" width="8.7109375" style="88" customWidth="1"/>
    <col min="14" max="15" width="9.28125" style="88" customWidth="1"/>
    <col min="16" max="16" width="9.00390625" style="88" customWidth="1"/>
    <col min="17" max="17" width="8.421875" style="88" customWidth="1"/>
    <col min="18" max="18" width="10.00390625" style="88" customWidth="1"/>
    <col min="19" max="19" width="9.8515625" style="88" customWidth="1"/>
    <col min="20" max="20" width="9.421875" style="88" customWidth="1"/>
    <col min="21" max="21" width="9.57421875" style="88" customWidth="1"/>
    <col min="22" max="22" width="9.00390625" style="88" customWidth="1"/>
    <col min="23" max="23" width="8.7109375" style="88" customWidth="1"/>
    <col min="24" max="24" width="10.8515625" style="88" customWidth="1"/>
    <col min="25" max="25" width="8.7109375" style="88" customWidth="1"/>
    <col min="26" max="16384" width="11.421875" style="88" customWidth="1"/>
  </cols>
  <sheetData>
    <row r="2" spans="1:13" ht="12.75">
      <c r="A2" s="87" t="s">
        <v>119</v>
      </c>
      <c r="M2" s="87"/>
    </row>
    <row r="3" spans="1:13" ht="12.75">
      <c r="A3" s="87" t="s">
        <v>80</v>
      </c>
      <c r="M3" s="87"/>
    </row>
    <row r="4" spans="1:13" ht="12.75">
      <c r="A4" s="87" t="s">
        <v>86</v>
      </c>
      <c r="M4" s="87"/>
    </row>
    <row r="5" spans="1:25" ht="13.5" customHeight="1">
      <c r="A5" s="108"/>
      <c r="B5" s="153" t="s">
        <v>130</v>
      </c>
      <c r="C5" s="153"/>
      <c r="D5" s="153"/>
      <c r="E5" s="153"/>
      <c r="F5" s="153"/>
      <c r="G5" s="153"/>
      <c r="H5" s="153"/>
      <c r="I5" s="153"/>
      <c r="J5" s="153"/>
      <c r="K5" s="153"/>
      <c r="M5" s="153" t="s">
        <v>131</v>
      </c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</row>
    <row r="6" spans="1:25" ht="12.75" customHeight="1">
      <c r="A6" s="156" t="s">
        <v>82</v>
      </c>
      <c r="B6" s="154" t="s">
        <v>129</v>
      </c>
      <c r="C6" s="154"/>
      <c r="D6" s="154"/>
      <c r="E6" s="154"/>
      <c r="F6" s="155"/>
      <c r="G6" s="154" t="s">
        <v>128</v>
      </c>
      <c r="H6" s="154"/>
      <c r="I6" s="154"/>
      <c r="J6" s="154"/>
      <c r="K6" s="154"/>
      <c r="M6" s="156" t="s">
        <v>82</v>
      </c>
      <c r="N6" s="154" t="s">
        <v>126</v>
      </c>
      <c r="O6" s="154"/>
      <c r="P6" s="154"/>
      <c r="Q6" s="154"/>
      <c r="R6" s="154"/>
      <c r="S6" s="155"/>
      <c r="T6" s="154" t="s">
        <v>127</v>
      </c>
      <c r="U6" s="154"/>
      <c r="V6" s="154"/>
      <c r="W6" s="154"/>
      <c r="X6" s="154"/>
      <c r="Y6" s="154"/>
    </row>
    <row r="7" spans="1:25" ht="64.5" customHeight="1">
      <c r="A7" s="157"/>
      <c r="B7" s="91" t="s">
        <v>55</v>
      </c>
      <c r="C7" s="91" t="s">
        <v>56</v>
      </c>
      <c r="D7" s="91" t="s">
        <v>57</v>
      </c>
      <c r="E7" s="91" t="s">
        <v>58</v>
      </c>
      <c r="F7" s="92" t="s">
        <v>59</v>
      </c>
      <c r="G7" s="91" t="s">
        <v>55</v>
      </c>
      <c r="H7" s="91" t="s">
        <v>56</v>
      </c>
      <c r="I7" s="91" t="s">
        <v>57</v>
      </c>
      <c r="J7" s="91" t="s">
        <v>58</v>
      </c>
      <c r="K7" s="91" t="s">
        <v>59</v>
      </c>
      <c r="L7" s="91"/>
      <c r="M7" s="157"/>
      <c r="N7" s="91" t="s">
        <v>101</v>
      </c>
      <c r="O7" s="91" t="s">
        <v>100</v>
      </c>
      <c r="P7" s="91" t="s">
        <v>60</v>
      </c>
      <c r="Q7" s="91" t="s">
        <v>61</v>
      </c>
      <c r="R7" s="91" t="s">
        <v>99</v>
      </c>
      <c r="S7" s="93" t="s">
        <v>102</v>
      </c>
      <c r="T7" s="91" t="s">
        <v>101</v>
      </c>
      <c r="U7" s="94" t="s">
        <v>100</v>
      </c>
      <c r="V7" s="94" t="s">
        <v>60</v>
      </c>
      <c r="W7" s="94" t="s">
        <v>61</v>
      </c>
      <c r="X7" s="94" t="s">
        <v>99</v>
      </c>
      <c r="Y7" s="94" t="s">
        <v>102</v>
      </c>
    </row>
    <row r="8" spans="2:25" ht="12.75">
      <c r="B8" s="95" t="s">
        <v>140</v>
      </c>
      <c r="C8" s="95"/>
      <c r="D8" s="95"/>
      <c r="E8" s="95"/>
      <c r="F8" s="96"/>
      <c r="N8" s="95"/>
      <c r="O8" s="95"/>
      <c r="P8" s="95"/>
      <c r="Q8" s="95"/>
      <c r="R8" s="95"/>
      <c r="S8" s="96"/>
      <c r="Y8" s="88" t="s">
        <v>95</v>
      </c>
    </row>
    <row r="9" spans="1:25" ht="12.75">
      <c r="A9" s="88" t="s">
        <v>74</v>
      </c>
      <c r="B9" s="97" t="s">
        <v>140</v>
      </c>
      <c r="C9" s="97" t="s">
        <v>140</v>
      </c>
      <c r="D9" s="97" t="s">
        <v>140</v>
      </c>
      <c r="E9" s="97" t="s">
        <v>140</v>
      </c>
      <c r="F9" s="100" t="s">
        <v>140</v>
      </c>
      <c r="G9" s="97" t="s">
        <v>140</v>
      </c>
      <c r="H9" s="97" t="s">
        <v>140</v>
      </c>
      <c r="I9" s="97" t="s">
        <v>140</v>
      </c>
      <c r="J9" s="97" t="s">
        <v>140</v>
      </c>
      <c r="K9" s="97" t="s">
        <v>140</v>
      </c>
      <c r="M9" s="88" t="s">
        <v>74</v>
      </c>
      <c r="N9" s="95" t="s">
        <v>140</v>
      </c>
      <c r="O9" s="95" t="s">
        <v>140</v>
      </c>
      <c r="P9" s="95" t="s">
        <v>140</v>
      </c>
      <c r="Q9" s="95" t="s">
        <v>140</v>
      </c>
      <c r="R9" s="95" t="s">
        <v>140</v>
      </c>
      <c r="S9" s="96" t="s">
        <v>140</v>
      </c>
      <c r="T9" s="88" t="s">
        <v>140</v>
      </c>
      <c r="U9" s="88" t="s">
        <v>140</v>
      </c>
      <c r="V9" s="88" t="s">
        <v>140</v>
      </c>
      <c r="W9" s="88" t="s">
        <v>140</v>
      </c>
      <c r="X9" s="88" t="s">
        <v>140</v>
      </c>
      <c r="Y9" s="88" t="s">
        <v>140</v>
      </c>
    </row>
    <row r="10" spans="1:25" ht="12.75">
      <c r="A10" s="88" t="s">
        <v>12</v>
      </c>
      <c r="B10" s="97" t="s">
        <v>140</v>
      </c>
      <c r="C10" s="97" t="s">
        <v>140</v>
      </c>
      <c r="D10" s="97" t="s">
        <v>140</v>
      </c>
      <c r="E10" s="97" t="s">
        <v>140</v>
      </c>
      <c r="F10" s="100" t="s">
        <v>140</v>
      </c>
      <c r="G10" s="97" t="s">
        <v>140</v>
      </c>
      <c r="H10" s="97" t="s">
        <v>140</v>
      </c>
      <c r="I10" s="97" t="s">
        <v>140</v>
      </c>
      <c r="J10" s="97" t="s">
        <v>140</v>
      </c>
      <c r="K10" s="97" t="s">
        <v>140</v>
      </c>
      <c r="M10" s="88" t="s">
        <v>12</v>
      </c>
      <c r="N10" s="95" t="s">
        <v>140</v>
      </c>
      <c r="O10" s="95" t="s">
        <v>140</v>
      </c>
      <c r="P10" s="95" t="s">
        <v>140</v>
      </c>
      <c r="Q10" s="95" t="s">
        <v>140</v>
      </c>
      <c r="R10" s="95" t="s">
        <v>140</v>
      </c>
      <c r="S10" s="96" t="s">
        <v>140</v>
      </c>
      <c r="T10" s="88" t="s">
        <v>140</v>
      </c>
      <c r="U10" s="88" t="s">
        <v>140</v>
      </c>
      <c r="V10" s="88" t="s">
        <v>140</v>
      </c>
      <c r="W10" s="88" t="s">
        <v>140</v>
      </c>
      <c r="X10" s="88" t="s">
        <v>140</v>
      </c>
      <c r="Y10" s="88" t="s">
        <v>140</v>
      </c>
    </row>
    <row r="11" spans="1:25" ht="12.75">
      <c r="A11" s="88" t="s">
        <v>8</v>
      </c>
      <c r="B11" s="97" t="s">
        <v>140</v>
      </c>
      <c r="C11" s="97" t="s">
        <v>140</v>
      </c>
      <c r="D11" s="97" t="s">
        <v>140</v>
      </c>
      <c r="E11" s="97" t="s">
        <v>140</v>
      </c>
      <c r="F11" s="100" t="s">
        <v>140</v>
      </c>
      <c r="G11" s="97" t="s">
        <v>140</v>
      </c>
      <c r="H11" s="97" t="s">
        <v>140</v>
      </c>
      <c r="I11" s="97" t="s">
        <v>140</v>
      </c>
      <c r="J11" s="97" t="s">
        <v>140</v>
      </c>
      <c r="K11" s="97" t="s">
        <v>140</v>
      </c>
      <c r="M11" s="88" t="s">
        <v>8</v>
      </c>
      <c r="N11" s="95" t="s">
        <v>140</v>
      </c>
      <c r="O11" s="95" t="s">
        <v>140</v>
      </c>
      <c r="P11" s="95" t="s">
        <v>140</v>
      </c>
      <c r="Q11" s="95" t="s">
        <v>140</v>
      </c>
      <c r="R11" s="95" t="s">
        <v>140</v>
      </c>
      <c r="S11" s="96" t="s">
        <v>140</v>
      </c>
      <c r="T11" s="88" t="s">
        <v>140</v>
      </c>
      <c r="U11" s="88" t="s">
        <v>140</v>
      </c>
      <c r="V11" s="88" t="s">
        <v>140</v>
      </c>
      <c r="W11" s="88" t="s">
        <v>140</v>
      </c>
      <c r="X11" s="88" t="s">
        <v>140</v>
      </c>
      <c r="Y11" s="88" t="s">
        <v>140</v>
      </c>
    </row>
    <row r="12" spans="1:25" ht="12.75">
      <c r="A12" s="88" t="s">
        <v>13</v>
      </c>
      <c r="B12" s="97" t="s">
        <v>140</v>
      </c>
      <c r="C12" s="97" t="s">
        <v>140</v>
      </c>
      <c r="D12" s="97" t="s">
        <v>140</v>
      </c>
      <c r="E12" s="97" t="s">
        <v>140</v>
      </c>
      <c r="F12" s="100" t="s">
        <v>140</v>
      </c>
      <c r="G12" s="97" t="s">
        <v>140</v>
      </c>
      <c r="H12" s="97" t="s">
        <v>140</v>
      </c>
      <c r="I12" s="97" t="s">
        <v>140</v>
      </c>
      <c r="J12" s="97" t="s">
        <v>140</v>
      </c>
      <c r="K12" s="97" t="s">
        <v>140</v>
      </c>
      <c r="M12" s="88" t="s">
        <v>13</v>
      </c>
      <c r="N12" s="95" t="s">
        <v>140</v>
      </c>
      <c r="O12" s="95" t="s">
        <v>140</v>
      </c>
      <c r="P12" s="95" t="s">
        <v>140</v>
      </c>
      <c r="Q12" s="95" t="s">
        <v>140</v>
      </c>
      <c r="R12" s="95" t="s">
        <v>140</v>
      </c>
      <c r="S12" s="96" t="s">
        <v>140</v>
      </c>
      <c r="T12" s="88" t="s">
        <v>140</v>
      </c>
      <c r="U12" s="88" t="s">
        <v>140</v>
      </c>
      <c r="V12" s="88" t="s">
        <v>140</v>
      </c>
      <c r="W12" s="88" t="s">
        <v>140</v>
      </c>
      <c r="X12" s="88" t="s">
        <v>140</v>
      </c>
      <c r="Y12" s="88" t="s">
        <v>140</v>
      </c>
    </row>
    <row r="13" spans="1:25" ht="12.75">
      <c r="A13" s="88" t="s">
        <v>75</v>
      </c>
      <c r="B13" s="97" t="s">
        <v>140</v>
      </c>
      <c r="C13" s="97" t="s">
        <v>140</v>
      </c>
      <c r="D13" s="97" t="s">
        <v>140</v>
      </c>
      <c r="E13" s="97" t="s">
        <v>140</v>
      </c>
      <c r="F13" s="100" t="s">
        <v>140</v>
      </c>
      <c r="G13" s="97" t="s">
        <v>140</v>
      </c>
      <c r="H13" s="97" t="s">
        <v>140</v>
      </c>
      <c r="I13" s="97" t="s">
        <v>140</v>
      </c>
      <c r="J13" s="97" t="s">
        <v>140</v>
      </c>
      <c r="K13" s="97" t="s">
        <v>140</v>
      </c>
      <c r="M13" s="88" t="s">
        <v>75</v>
      </c>
      <c r="N13" s="95" t="s">
        <v>140</v>
      </c>
      <c r="O13" s="95" t="s">
        <v>140</v>
      </c>
      <c r="P13" s="95" t="s">
        <v>140</v>
      </c>
      <c r="Q13" s="95" t="s">
        <v>140</v>
      </c>
      <c r="R13" s="95" t="s">
        <v>140</v>
      </c>
      <c r="S13" s="96" t="s">
        <v>140</v>
      </c>
      <c r="T13" s="88" t="s">
        <v>140</v>
      </c>
      <c r="U13" s="88" t="s">
        <v>140</v>
      </c>
      <c r="V13" s="88" t="s">
        <v>140</v>
      </c>
      <c r="W13" s="88" t="s">
        <v>140</v>
      </c>
      <c r="X13" s="88" t="s">
        <v>140</v>
      </c>
      <c r="Y13" s="88" t="s">
        <v>140</v>
      </c>
    </row>
    <row r="14" spans="1:25" ht="12.75">
      <c r="A14" s="88" t="s">
        <v>14</v>
      </c>
      <c r="B14" s="97" t="s">
        <v>140</v>
      </c>
      <c r="C14" s="97" t="s">
        <v>140</v>
      </c>
      <c r="D14" s="97" t="s">
        <v>140</v>
      </c>
      <c r="E14" s="97" t="s">
        <v>140</v>
      </c>
      <c r="F14" s="100" t="s">
        <v>140</v>
      </c>
      <c r="G14" s="97" t="s">
        <v>140</v>
      </c>
      <c r="H14" s="97" t="s">
        <v>140</v>
      </c>
      <c r="I14" s="97" t="s">
        <v>140</v>
      </c>
      <c r="J14" s="97" t="s">
        <v>140</v>
      </c>
      <c r="K14" s="97" t="s">
        <v>140</v>
      </c>
      <c r="M14" s="88" t="s">
        <v>14</v>
      </c>
      <c r="N14" s="95" t="s">
        <v>140</v>
      </c>
      <c r="O14" s="95" t="s">
        <v>140</v>
      </c>
      <c r="P14" s="95" t="s">
        <v>140</v>
      </c>
      <c r="Q14" s="95" t="s">
        <v>140</v>
      </c>
      <c r="R14" s="95" t="s">
        <v>140</v>
      </c>
      <c r="S14" s="96" t="s">
        <v>140</v>
      </c>
      <c r="T14" s="88" t="s">
        <v>140</v>
      </c>
      <c r="U14" s="88" t="s">
        <v>140</v>
      </c>
      <c r="V14" s="88" t="s">
        <v>140</v>
      </c>
      <c r="W14" s="88" t="s">
        <v>140</v>
      </c>
      <c r="X14" s="88" t="s">
        <v>140</v>
      </c>
      <c r="Y14" s="88" t="s">
        <v>140</v>
      </c>
    </row>
    <row r="15" spans="1:25" ht="12.75">
      <c r="A15" s="88" t="s">
        <v>15</v>
      </c>
      <c r="B15" s="97" t="s">
        <v>140</v>
      </c>
      <c r="C15" s="97" t="s">
        <v>140</v>
      </c>
      <c r="D15" s="97" t="s">
        <v>140</v>
      </c>
      <c r="E15" s="97" t="s">
        <v>140</v>
      </c>
      <c r="F15" s="100" t="s">
        <v>140</v>
      </c>
      <c r="G15" s="97" t="s">
        <v>140</v>
      </c>
      <c r="H15" s="97" t="s">
        <v>140</v>
      </c>
      <c r="I15" s="97" t="s">
        <v>140</v>
      </c>
      <c r="J15" s="97" t="s">
        <v>140</v>
      </c>
      <c r="K15" s="97" t="s">
        <v>140</v>
      </c>
      <c r="M15" s="88" t="s">
        <v>15</v>
      </c>
      <c r="N15" s="95" t="s">
        <v>140</v>
      </c>
      <c r="O15" s="95" t="s">
        <v>140</v>
      </c>
      <c r="P15" s="95" t="s">
        <v>140</v>
      </c>
      <c r="Q15" s="95" t="s">
        <v>140</v>
      </c>
      <c r="R15" s="95" t="s">
        <v>140</v>
      </c>
      <c r="S15" s="96" t="s">
        <v>140</v>
      </c>
      <c r="T15" s="88" t="s">
        <v>140</v>
      </c>
      <c r="U15" s="88" t="s">
        <v>140</v>
      </c>
      <c r="V15" s="88" t="s">
        <v>140</v>
      </c>
      <c r="W15" s="88" t="s">
        <v>140</v>
      </c>
      <c r="X15" s="88" t="s">
        <v>140</v>
      </c>
      <c r="Y15" s="88" t="s">
        <v>140</v>
      </c>
    </row>
    <row r="16" spans="1:28" ht="12.75">
      <c r="A16" s="88" t="s">
        <v>16</v>
      </c>
      <c r="B16" s="97">
        <v>118.28283092265319</v>
      </c>
      <c r="C16" s="97">
        <v>354.84849276795956</v>
      </c>
      <c r="D16" s="97">
        <v>532.2727391519394</v>
      </c>
      <c r="E16" s="97">
        <v>913.734868877496</v>
      </c>
      <c r="F16" s="100">
        <v>1774.242463839798</v>
      </c>
      <c r="G16" s="97">
        <v>415.6458678622033</v>
      </c>
      <c r="H16" s="97">
        <v>490.87374832901077</v>
      </c>
      <c r="I16" s="97">
        <v>591.414154613266</v>
      </c>
      <c r="J16" s="97">
        <v>946.2626473812255</v>
      </c>
      <c r="K16" s="97">
        <v>1892.525294762451</v>
      </c>
      <c r="M16" s="88" t="s">
        <v>16</v>
      </c>
      <c r="N16" s="97">
        <v>54.83592041574202</v>
      </c>
      <c r="O16" s="97">
        <v>176.2532463578455</v>
      </c>
      <c r="P16" s="97">
        <v>483.35096028233</v>
      </c>
      <c r="Q16" s="97">
        <v>669.6819038347855</v>
      </c>
      <c r="R16" s="97">
        <v>2126.263996948706</v>
      </c>
      <c r="S16" s="100">
        <v>3476.7937038573755</v>
      </c>
      <c r="T16" s="99">
        <v>253.0661167590165</v>
      </c>
      <c r="U16" s="99">
        <v>391.59896833562794</v>
      </c>
      <c r="V16" s="99">
        <v>531.2200219567278</v>
      </c>
      <c r="W16" s="99">
        <v>746.4474611035876</v>
      </c>
      <c r="X16" s="99">
        <v>2318.461768914925</v>
      </c>
      <c r="Y16" s="99">
        <v>3763.700538543363</v>
      </c>
      <c r="AA16" s="99"/>
      <c r="AB16" s="99"/>
    </row>
    <row r="17" spans="1:28" ht="12.75">
      <c r="A17" s="88" t="s">
        <v>18</v>
      </c>
      <c r="B17" s="97">
        <v>117.83505770338034</v>
      </c>
      <c r="C17" s="97">
        <v>353.505173110141</v>
      </c>
      <c r="D17" s="97">
        <v>471.3402308135214</v>
      </c>
      <c r="E17" s="97">
        <v>824.8454039236624</v>
      </c>
      <c r="F17" s="100">
        <v>1531.8557501439445</v>
      </c>
      <c r="G17" s="97">
        <v>377.0721846508171</v>
      </c>
      <c r="H17" s="97">
        <v>489.0154894690284</v>
      </c>
      <c r="I17" s="97">
        <v>589.1752885169017</v>
      </c>
      <c r="J17" s="97">
        <v>942.6804616270427</v>
      </c>
      <c r="K17" s="97">
        <v>1767.525865550705</v>
      </c>
      <c r="M17" s="88" t="s">
        <v>18</v>
      </c>
      <c r="N17" s="97">
        <v>54.26304407240664</v>
      </c>
      <c r="O17" s="97">
        <v>163.35474049419616</v>
      </c>
      <c r="P17" s="97">
        <v>473.4023443233305</v>
      </c>
      <c r="Q17" s="97">
        <v>644.298528510543</v>
      </c>
      <c r="R17" s="97">
        <v>1825.9602706658113</v>
      </c>
      <c r="S17" s="100">
        <v>2933.8454831929935</v>
      </c>
      <c r="T17" s="99">
        <v>228.84746556573498</v>
      </c>
      <c r="U17" s="99">
        <v>379.6527724145211</v>
      </c>
      <c r="V17" s="99">
        <v>522.6220479260325</v>
      </c>
      <c r="W17" s="99">
        <v>721.3037387197021</v>
      </c>
      <c r="X17" s="99">
        <v>1913.4410175048008</v>
      </c>
      <c r="Y17" s="99">
        <v>2973.874052294832</v>
      </c>
      <c r="AA17" s="99"/>
      <c r="AB17" s="99"/>
    </row>
    <row r="18" spans="1:28" ht="12.75">
      <c r="A18" s="88" t="s">
        <v>10</v>
      </c>
      <c r="B18" s="97">
        <v>140.43308098525816</v>
      </c>
      <c r="C18" s="97">
        <v>351.0827024631454</v>
      </c>
      <c r="D18" s="97">
        <v>505.5590915469293</v>
      </c>
      <c r="E18" s="97">
        <v>877.7067561578634</v>
      </c>
      <c r="F18" s="100">
        <v>1755.4135123157268</v>
      </c>
      <c r="G18" s="97">
        <v>374.4882159606884</v>
      </c>
      <c r="H18" s="97">
        <v>485.66440507401774</v>
      </c>
      <c r="I18" s="97">
        <v>585.1378374385756</v>
      </c>
      <c r="J18" s="97">
        <v>936.2205399017209</v>
      </c>
      <c r="K18" s="97">
        <v>1872.4410798034419</v>
      </c>
      <c r="L18" s="99"/>
      <c r="M18" s="88" t="s">
        <v>10</v>
      </c>
      <c r="N18" s="97">
        <v>61.895880444252526</v>
      </c>
      <c r="O18" s="97">
        <v>180.57353663354445</v>
      </c>
      <c r="P18" s="97">
        <v>472.90840021785687</v>
      </c>
      <c r="Q18" s="97">
        <v>651.7382260958343</v>
      </c>
      <c r="R18" s="97">
        <v>2121.557662714541</v>
      </c>
      <c r="S18" s="100">
        <v>3542.6000092043682</v>
      </c>
      <c r="T18" s="99">
        <v>237.8117198917859</v>
      </c>
      <c r="U18" s="99">
        <v>379.30975174118225</v>
      </c>
      <c r="V18" s="99">
        <v>513.1424779201333</v>
      </c>
      <c r="W18" s="99">
        <v>729.0232316647214</v>
      </c>
      <c r="X18" s="99">
        <v>2303.23125848247</v>
      </c>
      <c r="Y18" s="99">
        <v>3828.545167603851</v>
      </c>
      <c r="Z18" s="99"/>
      <c r="AA18" s="99"/>
      <c r="AB18" s="99"/>
    </row>
    <row r="19" spans="1:28" ht="12.75">
      <c r="A19" s="88" t="s">
        <v>11</v>
      </c>
      <c r="B19" s="97">
        <v>175.06866583382137</v>
      </c>
      <c r="C19" s="97">
        <v>466.84977555685697</v>
      </c>
      <c r="D19" s="97">
        <v>525.2059975014641</v>
      </c>
      <c r="E19" s="97">
        <v>933.6995511137139</v>
      </c>
      <c r="F19" s="100">
        <v>1750.6866583382136</v>
      </c>
      <c r="G19" s="97">
        <v>443.5072867790141</v>
      </c>
      <c r="H19" s="97">
        <v>484.3566421402391</v>
      </c>
      <c r="I19" s="97">
        <v>583.5622194460713</v>
      </c>
      <c r="J19" s="97">
        <v>933.6995511137139</v>
      </c>
      <c r="K19" s="97">
        <v>1753.7211818793332</v>
      </c>
      <c r="L19" s="99"/>
      <c r="M19" s="88" t="s">
        <v>11</v>
      </c>
      <c r="N19" s="97">
        <v>82.28227294189604</v>
      </c>
      <c r="O19" s="97">
        <v>213.57210107287315</v>
      </c>
      <c r="P19" s="97">
        <v>484.25160094073885</v>
      </c>
      <c r="Q19" s="97">
        <v>666.7548494503031</v>
      </c>
      <c r="R19" s="97">
        <v>2257.008582418403</v>
      </c>
      <c r="S19" s="100">
        <v>3869.005843683063</v>
      </c>
      <c r="T19" s="99">
        <v>266.75796175318806</v>
      </c>
      <c r="U19" s="97">
        <v>395.57348607371387</v>
      </c>
      <c r="V19" s="97">
        <v>513.2196295140418</v>
      </c>
      <c r="W19" s="97">
        <v>728.717485911087</v>
      </c>
      <c r="X19" s="97">
        <v>2365.551155235372</v>
      </c>
      <c r="Y19" s="97">
        <v>4030.395811093069</v>
      </c>
      <c r="Z19" s="99"/>
      <c r="AA19" s="99"/>
      <c r="AB19" s="99"/>
    </row>
    <row r="20" spans="1:28" ht="12.75">
      <c r="A20" s="88" t="s">
        <v>7</v>
      </c>
      <c r="B20" s="97">
        <v>167.59664858443213</v>
      </c>
      <c r="C20" s="97">
        <v>407.35296530938365</v>
      </c>
      <c r="D20" s="97">
        <v>505.1176769836357</v>
      </c>
      <c r="E20" s="97">
        <v>814.7059306187673</v>
      </c>
      <c r="F20" s="100">
        <v>1513.0252997205678</v>
      </c>
      <c r="G20" s="97">
        <v>418.99162146108034</v>
      </c>
      <c r="H20" s="97">
        <v>483.00423029541207</v>
      </c>
      <c r="I20" s="97">
        <v>581.9328075848338</v>
      </c>
      <c r="J20" s="97">
        <v>910.14291106268</v>
      </c>
      <c r="K20" s="97">
        <v>1729.504304142126</v>
      </c>
      <c r="L20" s="99"/>
      <c r="M20" s="88" t="s">
        <v>7</v>
      </c>
      <c r="N20" s="97">
        <v>84.00782010294661</v>
      </c>
      <c r="O20" s="97">
        <v>200.48749086912693</v>
      </c>
      <c r="P20" s="97">
        <v>478.5699023016156</v>
      </c>
      <c r="Q20" s="97">
        <v>638.7178109489619</v>
      </c>
      <c r="R20" s="97">
        <v>2146.5406313697213</v>
      </c>
      <c r="S20" s="100">
        <v>3705.829589293284</v>
      </c>
      <c r="T20" s="99">
        <v>246.30888013835676</v>
      </c>
      <c r="U20" s="97">
        <v>386.39174558017794</v>
      </c>
      <c r="V20" s="97">
        <v>508.1320889269251</v>
      </c>
      <c r="W20" s="97">
        <v>695.3631504392696</v>
      </c>
      <c r="X20" s="97">
        <v>2075.5681061566747</v>
      </c>
      <c r="Y20" s="97">
        <v>3456.680877053913</v>
      </c>
      <c r="Z20" s="99"/>
      <c r="AA20" s="99"/>
      <c r="AB20" s="99"/>
    </row>
    <row r="21" spans="1:28" ht="12.75">
      <c r="A21" s="88" t="s">
        <v>74</v>
      </c>
      <c r="B21" s="97">
        <v>162.68089668905097</v>
      </c>
      <c r="C21" s="97">
        <v>406.70224172262743</v>
      </c>
      <c r="D21" s="97">
        <v>515.9308437852759</v>
      </c>
      <c r="E21" s="97">
        <v>813.4044834452549</v>
      </c>
      <c r="F21" s="100">
        <v>1733.7135561433147</v>
      </c>
      <c r="G21" s="97">
        <v>453.18249791949916</v>
      </c>
      <c r="H21" s="97">
        <v>482.23265804254396</v>
      </c>
      <c r="I21" s="97">
        <v>581.0032024608963</v>
      </c>
      <c r="J21" s="97">
        <v>929.6051239374341</v>
      </c>
      <c r="K21" s="97">
        <v>1842.942158205963</v>
      </c>
      <c r="L21" s="99"/>
      <c r="M21" s="88" t="s">
        <v>74</v>
      </c>
      <c r="N21" s="97">
        <v>73.34584427866355</v>
      </c>
      <c r="O21" s="97">
        <v>194.8452339772862</v>
      </c>
      <c r="P21" s="97">
        <v>476.81770819560836</v>
      </c>
      <c r="Q21" s="97">
        <v>636.3611875913705</v>
      </c>
      <c r="R21" s="97">
        <v>2260.265138469576</v>
      </c>
      <c r="S21" s="100">
        <v>3953.3549506968243</v>
      </c>
      <c r="T21" s="99">
        <v>274.89585521234847</v>
      </c>
      <c r="U21" s="97">
        <v>376.7689567318421</v>
      </c>
      <c r="V21" s="97">
        <v>512.4913048267074</v>
      </c>
      <c r="W21" s="97">
        <v>717.3414139503703</v>
      </c>
      <c r="X21" s="97">
        <v>2461.617608314424</v>
      </c>
      <c r="Y21" s="97">
        <v>3798.8197189062753</v>
      </c>
      <c r="Z21" s="99"/>
      <c r="AA21" s="99"/>
      <c r="AB21" s="99"/>
    </row>
    <row r="22" spans="1:28" ht="12.75">
      <c r="A22" s="88" t="s">
        <v>12</v>
      </c>
      <c r="B22" s="97">
        <v>174.52784693929</v>
      </c>
      <c r="C22" s="97">
        <v>465.4075918381066</v>
      </c>
      <c r="D22" s="97">
        <v>541.036325511799</v>
      </c>
      <c r="E22" s="97">
        <v>909.2900825537008</v>
      </c>
      <c r="F22" s="100">
        <v>1745.2784693928998</v>
      </c>
      <c r="G22" s="97">
        <v>465.4075918381066</v>
      </c>
      <c r="H22" s="97">
        <v>541.036325511799</v>
      </c>
      <c r="I22" s="97">
        <v>581.7594897976333</v>
      </c>
      <c r="J22" s="97">
        <v>930.8151836762132</v>
      </c>
      <c r="K22" s="97">
        <v>1745.2784693928998</v>
      </c>
      <c r="L22" s="99"/>
      <c r="M22" s="88" t="s">
        <v>12</v>
      </c>
      <c r="N22" s="97">
        <v>75.58219291450851</v>
      </c>
      <c r="O22" s="97">
        <v>207.85103051489838</v>
      </c>
      <c r="P22" s="97">
        <v>521.2797732382713</v>
      </c>
      <c r="Q22" s="97">
        <v>665.6259378468601</v>
      </c>
      <c r="R22" s="97">
        <v>2262.9978745536096</v>
      </c>
      <c r="S22" s="100">
        <v>3854.5754867419746</v>
      </c>
      <c r="T22" s="99">
        <v>296.42973043148606</v>
      </c>
      <c r="U22" s="97">
        <v>428.5589457543245</v>
      </c>
      <c r="V22" s="97">
        <v>549.1576879893739</v>
      </c>
      <c r="W22" s="97">
        <v>731.0622452592979</v>
      </c>
      <c r="X22" s="97">
        <v>2426.1232354928657</v>
      </c>
      <c r="Y22" s="97">
        <v>4150.609620720398</v>
      </c>
      <c r="Z22" s="99"/>
      <c r="AA22" s="99"/>
      <c r="AB22" s="99"/>
    </row>
    <row r="23" spans="1:28" ht="12.75">
      <c r="A23" s="88" t="s">
        <v>8</v>
      </c>
      <c r="B23" s="97">
        <v>174.45806371380445</v>
      </c>
      <c r="C23" s="97">
        <v>407.0688153322104</v>
      </c>
      <c r="D23" s="97">
        <v>540.8199975127939</v>
      </c>
      <c r="E23" s="97">
        <v>879.2686411175745</v>
      </c>
      <c r="F23" s="100">
        <v>1744.5806371380445</v>
      </c>
      <c r="G23" s="97">
        <v>441.9604280749713</v>
      </c>
      <c r="H23" s="97">
        <v>540.8199975127939</v>
      </c>
      <c r="I23" s="97">
        <v>593.1574166269352</v>
      </c>
      <c r="J23" s="97">
        <v>930.4430064736238</v>
      </c>
      <c r="K23" s="97">
        <v>1745.5110801445182</v>
      </c>
      <c r="L23" s="99"/>
      <c r="M23" s="88" t="s">
        <v>8</v>
      </c>
      <c r="N23" s="97">
        <v>76.41263190664635</v>
      </c>
      <c r="O23" s="97">
        <v>198.99849800954627</v>
      </c>
      <c r="P23" s="97">
        <v>524.7233335008002</v>
      </c>
      <c r="Q23" s="97">
        <v>666.9299165027126</v>
      </c>
      <c r="R23" s="97">
        <v>2255.5683057557776</v>
      </c>
      <c r="S23" s="100">
        <v>3860.082378806799</v>
      </c>
      <c r="T23" s="99">
        <v>269.6307527384753</v>
      </c>
      <c r="U23" s="97">
        <v>423.15384880662316</v>
      </c>
      <c r="V23" s="97">
        <v>550.0662748896254</v>
      </c>
      <c r="W23" s="97">
        <v>737.0969497284048</v>
      </c>
      <c r="X23" s="97">
        <v>2256.2661380106333</v>
      </c>
      <c r="Y23" s="97">
        <v>3778.9477486422993</v>
      </c>
      <c r="Z23" s="99"/>
      <c r="AA23" s="99"/>
      <c r="AB23" s="99"/>
    </row>
    <row r="24" spans="1:28" ht="12.75">
      <c r="A24" s="88" t="s">
        <v>13</v>
      </c>
      <c r="B24" s="97">
        <v>138.80303428248988</v>
      </c>
      <c r="C24" s="97">
        <v>416.40910284746957</v>
      </c>
      <c r="D24" s="97">
        <v>537.8617578446482</v>
      </c>
      <c r="E24" s="97">
        <v>809.6843666478575</v>
      </c>
      <c r="F24" s="100">
        <v>1388.0303428248985</v>
      </c>
      <c r="G24" s="97">
        <v>520.511378559337</v>
      </c>
      <c r="H24" s="97">
        <v>537.8617578446482</v>
      </c>
      <c r="I24" s="97">
        <v>601.4798152241227</v>
      </c>
      <c r="J24" s="97">
        <v>925.3535618832657</v>
      </c>
      <c r="K24" s="97">
        <v>1619.368733295715</v>
      </c>
      <c r="L24" s="99"/>
      <c r="M24" s="88" t="s">
        <v>13</v>
      </c>
      <c r="N24" s="97">
        <v>69.99143003694552</v>
      </c>
      <c r="O24" s="97">
        <v>194.28954723691518</v>
      </c>
      <c r="P24" s="97">
        <v>525.1612802078004</v>
      </c>
      <c r="Q24" s="97">
        <v>654.1092990562335</v>
      </c>
      <c r="R24" s="97">
        <v>1877.1606687168692</v>
      </c>
      <c r="S24" s="100">
        <v>3099.992266906558</v>
      </c>
      <c r="T24" s="99">
        <v>314.77058099411636</v>
      </c>
      <c r="U24" s="97">
        <v>448.4726037667248</v>
      </c>
      <c r="V24" s="97">
        <v>551.5916913190912</v>
      </c>
      <c r="W24" s="97">
        <v>744.3891059374695</v>
      </c>
      <c r="X24" s="97">
        <v>2018.9479682364329</v>
      </c>
      <c r="Y24" s="97">
        <v>3282.460422390415</v>
      </c>
      <c r="Z24" s="99"/>
      <c r="AA24" s="99"/>
      <c r="AB24" s="99"/>
    </row>
    <row r="25" spans="1:28" ht="12.75">
      <c r="A25" s="88" t="s">
        <v>75</v>
      </c>
      <c r="B25" s="97">
        <v>137.7697610744316</v>
      </c>
      <c r="C25" s="97">
        <v>401.8284698004255</v>
      </c>
      <c r="D25" s="97">
        <v>545.3386375862917</v>
      </c>
      <c r="E25" s="97">
        <v>872.5418201380668</v>
      </c>
      <c r="F25" s="100">
        <v>1722.122013430395</v>
      </c>
      <c r="G25" s="97">
        <v>459.232536914772</v>
      </c>
      <c r="H25" s="97">
        <v>533.8578241634225</v>
      </c>
      <c r="I25" s="97">
        <v>619.9639248349422</v>
      </c>
      <c r="J25" s="97">
        <v>964.3883275210212</v>
      </c>
      <c r="K25" s="97">
        <v>1890.2011219412018</v>
      </c>
      <c r="L25" s="99"/>
      <c r="M25" s="88" t="s">
        <v>75</v>
      </c>
      <c r="N25" s="97">
        <v>65.00436560028598</v>
      </c>
      <c r="O25" s="97">
        <v>183.70449557933168</v>
      </c>
      <c r="P25" s="97">
        <v>520.7926584881972</v>
      </c>
      <c r="Q25" s="97">
        <v>672.4082805506091</v>
      </c>
      <c r="R25" s="97">
        <v>2280.353604490569</v>
      </c>
      <c r="S25" s="100">
        <v>3882.34038626406</v>
      </c>
      <c r="T25" s="99">
        <v>282.232836374396</v>
      </c>
      <c r="U25" s="97">
        <v>429.7727696716894</v>
      </c>
      <c r="V25" s="97">
        <v>552.8356087514254</v>
      </c>
      <c r="W25" s="97">
        <v>748.1931299549695</v>
      </c>
      <c r="X25" s="97">
        <v>2342.0514958250687</v>
      </c>
      <c r="Y25" s="97">
        <v>3876.1063045754418</v>
      </c>
      <c r="Z25" s="99"/>
      <c r="AA25" s="99"/>
      <c r="AB25" s="99"/>
    </row>
    <row r="26" spans="1:28" ht="12.75">
      <c r="A26" s="88" t="s">
        <v>14</v>
      </c>
      <c r="B26" s="97">
        <v>170.52401360831718</v>
      </c>
      <c r="C26" s="97">
        <v>409.2576326599612</v>
      </c>
      <c r="D26" s="97">
        <v>535.4454027301159</v>
      </c>
      <c r="E26" s="97">
        <v>909.4614059110249</v>
      </c>
      <c r="F26" s="100">
        <v>1705.2401360831718</v>
      </c>
      <c r="G26" s="97">
        <v>454.73070295551247</v>
      </c>
      <c r="H26" s="97">
        <v>528.6244421857832</v>
      </c>
      <c r="I26" s="97">
        <v>600.2445279012765</v>
      </c>
      <c r="J26" s="97">
        <v>942.9977952539939</v>
      </c>
      <c r="K26" s="97">
        <v>1762.0814739526108</v>
      </c>
      <c r="L26" s="99"/>
      <c r="M26" s="88" t="s">
        <v>14</v>
      </c>
      <c r="N26" s="97">
        <v>74.21205072233964</v>
      </c>
      <c r="O26" s="97">
        <v>197.26217894210131</v>
      </c>
      <c r="P26" s="97">
        <v>514.4027394508496</v>
      </c>
      <c r="Q26" s="97">
        <v>667.4196209953795</v>
      </c>
      <c r="R26" s="97">
        <v>2186.106486191052</v>
      </c>
      <c r="S26" s="100">
        <v>3688.5367287560657</v>
      </c>
      <c r="T26" s="99">
        <v>269.2005761496634</v>
      </c>
      <c r="U26" s="97">
        <v>306.2042871026682</v>
      </c>
      <c r="V26" s="97">
        <v>546.2111521225877</v>
      </c>
      <c r="W26" s="97">
        <v>746.8838113368554</v>
      </c>
      <c r="X26" s="97">
        <v>2249.9847816887277</v>
      </c>
      <c r="Y26" s="97">
        <v>3726.2339040310776</v>
      </c>
      <c r="Z26" s="99"/>
      <c r="AA26" s="99"/>
      <c r="AB26" s="99"/>
    </row>
    <row r="27" spans="1:28" ht="12.75">
      <c r="A27" s="88" t="s">
        <v>15</v>
      </c>
      <c r="B27" s="97">
        <v>136.14691705254864</v>
      </c>
      <c r="C27" s="97">
        <v>453.8230568418288</v>
      </c>
      <c r="D27" s="97">
        <v>543.45311056809</v>
      </c>
      <c r="E27" s="97">
        <v>850.918231578429</v>
      </c>
      <c r="F27" s="100">
        <v>1701.836463156858</v>
      </c>
      <c r="G27" s="97">
        <v>478.78332496812936</v>
      </c>
      <c r="H27" s="97">
        <v>527.569303578626</v>
      </c>
      <c r="I27" s="97">
        <v>600.1809926733185</v>
      </c>
      <c r="J27" s="97">
        <v>907.6461136836576</v>
      </c>
      <c r="K27" s="97">
        <v>1865.2127636199164</v>
      </c>
      <c r="L27" s="99"/>
      <c r="M27" s="88" t="s">
        <v>15</v>
      </c>
      <c r="N27" s="97">
        <v>60.66479712333146</v>
      </c>
      <c r="O27" s="97">
        <v>191.1843082710414</v>
      </c>
      <c r="P27" s="97">
        <v>517.9369091971581</v>
      </c>
      <c r="Q27" s="97">
        <v>656.9315659313893</v>
      </c>
      <c r="R27" s="97">
        <v>2169.648615725836</v>
      </c>
      <c r="S27" s="100">
        <v>3717.2533130149986</v>
      </c>
      <c r="T27" s="99">
        <v>298.70633601329166</v>
      </c>
      <c r="U27" s="97">
        <v>435.39784073405053</v>
      </c>
      <c r="V27" s="97">
        <v>546.0285564156674</v>
      </c>
      <c r="W27" s="97">
        <v>740.4009716610227</v>
      </c>
      <c r="X27" s="97">
        <v>5834.179035112235</v>
      </c>
      <c r="Y27" s="97">
        <v>4164.087494781464</v>
      </c>
      <c r="Z27" s="99"/>
      <c r="AA27" s="99"/>
      <c r="AB27" s="99"/>
    </row>
    <row r="28" spans="1:28" ht="12.75">
      <c r="A28" s="88" t="s">
        <v>16</v>
      </c>
      <c r="B28" s="97">
        <v>135.56399188743268</v>
      </c>
      <c r="C28" s="97">
        <v>429.28597431020347</v>
      </c>
      <c r="D28" s="97">
        <v>555.812366738474</v>
      </c>
      <c r="E28" s="97">
        <v>903.7599459162178</v>
      </c>
      <c r="F28" s="100">
        <v>1807.5198918324356</v>
      </c>
      <c r="G28" s="97">
        <v>497.06797025391984</v>
      </c>
      <c r="H28" s="97">
        <v>525.3104685638016</v>
      </c>
      <c r="I28" s="97">
        <v>621.3349628173997</v>
      </c>
      <c r="J28" s="97">
        <v>1016.7299391557451</v>
      </c>
      <c r="K28" s="97">
        <v>2093.5599147149187</v>
      </c>
      <c r="L28" s="99"/>
      <c r="M28" s="88" t="s">
        <v>16</v>
      </c>
      <c r="N28" s="97">
        <v>66.44895002348991</v>
      </c>
      <c r="O28" s="97">
        <v>190.36573560792732</v>
      </c>
      <c r="P28" s="97">
        <v>517.2331140471755</v>
      </c>
      <c r="Q28" s="97">
        <v>693.3759275062463</v>
      </c>
      <c r="R28" s="97">
        <v>2406.1704800073385</v>
      </c>
      <c r="S28" s="100">
        <v>4103.476846435292</v>
      </c>
      <c r="T28" s="99">
        <v>306.8829866351757</v>
      </c>
      <c r="U28" s="97">
        <v>437.5440808160129</v>
      </c>
      <c r="V28" s="97">
        <v>549.3165921272011</v>
      </c>
      <c r="W28" s="97">
        <v>772.5227047698592</v>
      </c>
      <c r="X28" s="97">
        <v>2455.0412990827576</v>
      </c>
      <c r="Y28" s="97">
        <v>4044.1450059858917</v>
      </c>
      <c r="Z28" s="99"/>
      <c r="AA28" s="99"/>
      <c r="AB28" s="99"/>
    </row>
    <row r="29" spans="1:28" ht="12.75">
      <c r="A29" s="88" t="s">
        <v>18</v>
      </c>
      <c r="B29" s="97">
        <v>112.64332758951765</v>
      </c>
      <c r="C29" s="97">
        <v>337.929982768553</v>
      </c>
      <c r="D29" s="97">
        <v>551.9523051886365</v>
      </c>
      <c r="E29" s="97">
        <v>901.1466207161412</v>
      </c>
      <c r="F29" s="100">
        <v>1689.6499138427648</v>
      </c>
      <c r="G29" s="97">
        <v>405.51597932226355</v>
      </c>
      <c r="H29" s="97">
        <v>523.791473291257</v>
      </c>
      <c r="I29" s="97">
        <v>616.7222185526091</v>
      </c>
      <c r="J29" s="97">
        <v>957.4682845109</v>
      </c>
      <c r="K29" s="97">
        <v>1885.6493038485255</v>
      </c>
      <c r="L29" s="99"/>
      <c r="M29" s="88" t="s">
        <v>18</v>
      </c>
      <c r="N29" s="97">
        <v>60.61337457591945</v>
      </c>
      <c r="O29" s="97">
        <v>166.036264866949</v>
      </c>
      <c r="P29" s="97">
        <v>499.6182151905466</v>
      </c>
      <c r="Q29" s="97">
        <v>667.5919452920352</v>
      </c>
      <c r="R29" s="97">
        <v>2250.455984579937</v>
      </c>
      <c r="S29" s="100">
        <v>3847.2990608216983</v>
      </c>
      <c r="T29" s="99">
        <v>247.34221872106286</v>
      </c>
      <c r="U29" s="97">
        <v>405.91023096882685</v>
      </c>
      <c r="V29" s="97">
        <v>550.1162189489273</v>
      </c>
      <c r="W29" s="97">
        <v>752.5362786272906</v>
      </c>
      <c r="X29" s="97">
        <v>2379.1960436819973</v>
      </c>
      <c r="Y29" s="97">
        <v>3989.8041345551974</v>
      </c>
      <c r="Z29" s="99"/>
      <c r="AA29" s="99"/>
      <c r="AB29" s="99"/>
    </row>
    <row r="30" spans="1:28" ht="12.75">
      <c r="A30" s="88" t="s">
        <v>10</v>
      </c>
      <c r="B30" s="97">
        <v>134.95606340597163</v>
      </c>
      <c r="C30" s="97">
        <v>431.5782444336801</v>
      </c>
      <c r="D30" s="97">
        <v>556.693761549633</v>
      </c>
      <c r="E30" s="97">
        <v>899.7070893731442</v>
      </c>
      <c r="F30" s="100">
        <v>1686.9507925746452</v>
      </c>
      <c r="G30" s="97">
        <v>449.8535446865721</v>
      </c>
      <c r="H30" s="97">
        <v>522.9547456981401</v>
      </c>
      <c r="I30" s="97">
        <v>601.6791160182902</v>
      </c>
      <c r="J30" s="97">
        <v>947.5040284960925</v>
      </c>
      <c r="K30" s="97">
        <v>1717.3159068409889</v>
      </c>
      <c r="L30" s="99"/>
      <c r="M30" s="88" t="s">
        <v>10</v>
      </c>
      <c r="N30" s="97">
        <v>69.45738729960672</v>
      </c>
      <c r="O30" s="97">
        <v>188.47738888505654</v>
      </c>
      <c r="P30" s="97">
        <v>513.6540236617452</v>
      </c>
      <c r="Q30" s="97">
        <v>670.8216058366163</v>
      </c>
      <c r="R30" s="97">
        <v>2130.01154873645</v>
      </c>
      <c r="S30" s="100">
        <v>3578.11260175976</v>
      </c>
      <c r="T30" s="99">
        <v>258.1484566183894</v>
      </c>
      <c r="U30" s="97">
        <v>410.66005460575445</v>
      </c>
      <c r="V30" s="97">
        <v>544.5589621817127</v>
      </c>
      <c r="W30" s="97">
        <v>742.1796243625238</v>
      </c>
      <c r="X30" s="97">
        <v>2280.6899935292176</v>
      </c>
      <c r="Y30" s="97">
        <v>3794.9195176214535</v>
      </c>
      <c r="Z30" s="99"/>
      <c r="AA30" s="99"/>
      <c r="AB30" s="99"/>
    </row>
    <row r="31" spans="1:28" ht="12.75">
      <c r="A31" s="88" t="s">
        <v>11</v>
      </c>
      <c r="B31" s="97">
        <v>167.9059214267588</v>
      </c>
      <c r="C31" s="97">
        <v>447.7491238046901</v>
      </c>
      <c r="D31" s="97">
        <v>554.089540708304</v>
      </c>
      <c r="E31" s="97">
        <v>895.4982476093802</v>
      </c>
      <c r="F31" s="100">
        <v>1567.1219333164154</v>
      </c>
      <c r="G31" s="97">
        <v>447.7491238046901</v>
      </c>
      <c r="H31" s="97">
        <v>520.5083564229523</v>
      </c>
      <c r="I31" s="97">
        <v>582.0738609460972</v>
      </c>
      <c r="J31" s="97">
        <v>937.4747279660698</v>
      </c>
      <c r="K31" s="97">
        <v>1679.0592142675878</v>
      </c>
      <c r="L31" s="99"/>
      <c r="M31" s="88" t="s">
        <v>11</v>
      </c>
      <c r="N31" s="97">
        <v>79.1620450886692</v>
      </c>
      <c r="O31" s="97">
        <v>208.81899761441235</v>
      </c>
      <c r="P31" s="97">
        <v>512.4488721944679</v>
      </c>
      <c r="Q31" s="97">
        <v>666.8215763542299</v>
      </c>
      <c r="R31" s="97">
        <v>1986.8083807866465</v>
      </c>
      <c r="S31" s="100">
        <v>3263.945594070954</v>
      </c>
      <c r="T31" s="99">
        <v>281.54464904838915</v>
      </c>
      <c r="U31" s="97">
        <v>419.47376663642393</v>
      </c>
      <c r="V31" s="97">
        <v>540.1645429579781</v>
      </c>
      <c r="W31" s="97">
        <v>737.3980319939441</v>
      </c>
      <c r="X31" s="97">
        <v>2123.360669818982</v>
      </c>
      <c r="Y31" s="97">
        <v>3476.9622397210355</v>
      </c>
      <c r="Z31" s="99"/>
      <c r="AA31" s="99"/>
      <c r="AB31" s="99"/>
    </row>
    <row r="32" spans="1:28" ht="12.75">
      <c r="A32" s="88" t="s">
        <v>7</v>
      </c>
      <c r="B32" s="97">
        <v>167.4537961770807</v>
      </c>
      <c r="C32" s="97">
        <v>446.5434564722152</v>
      </c>
      <c r="D32" s="97">
        <v>555.9466033079079</v>
      </c>
      <c r="E32" s="97">
        <v>893.0869129444304</v>
      </c>
      <c r="F32" s="100">
        <v>1674.537961770807</v>
      </c>
      <c r="G32" s="97">
        <v>446.5434564722152</v>
      </c>
      <c r="H32" s="97">
        <v>519.1067681489501</v>
      </c>
      <c r="I32" s="97">
        <v>602.2754869169003</v>
      </c>
      <c r="J32" s="97">
        <v>936.9039896107665</v>
      </c>
      <c r="K32" s="97">
        <v>1786.1738258888608</v>
      </c>
      <c r="L32" s="99"/>
      <c r="M32" s="88" t="s">
        <v>7</v>
      </c>
      <c r="N32" s="97">
        <v>81.739779707239</v>
      </c>
      <c r="O32" s="97">
        <v>207.03987359334258</v>
      </c>
      <c r="P32" s="97">
        <v>512.4755978203377</v>
      </c>
      <c r="Q32" s="97">
        <v>672.8740073851575</v>
      </c>
      <c r="R32" s="97">
        <v>2150.3411782283642</v>
      </c>
      <c r="S32" s="100">
        <v>3621.0878700516637</v>
      </c>
      <c r="T32" s="99">
        <v>306.2953203807042</v>
      </c>
      <c r="U32" s="97">
        <v>432.2540658651043</v>
      </c>
      <c r="V32" s="97">
        <v>541.2218328307366</v>
      </c>
      <c r="W32" s="97">
        <v>739.721562819048</v>
      </c>
      <c r="X32" s="97">
        <v>2226.3652016927585</v>
      </c>
      <c r="Y32" s="97">
        <v>3659.512934481098</v>
      </c>
      <c r="Z32" s="99"/>
      <c r="AA32" s="99"/>
      <c r="AB32" s="99"/>
    </row>
    <row r="33" spans="1:28" ht="12.75">
      <c r="A33" s="88" t="s">
        <v>74</v>
      </c>
      <c r="B33" s="97">
        <v>166.22374049739992</v>
      </c>
      <c r="C33" s="97">
        <v>443.26330799306646</v>
      </c>
      <c r="D33" s="97">
        <v>565.1607176911598</v>
      </c>
      <c r="E33" s="97">
        <v>886.5266159861329</v>
      </c>
      <c r="F33" s="100">
        <v>1662.2374049739992</v>
      </c>
      <c r="G33" s="97">
        <v>443.26330799306646</v>
      </c>
      <c r="H33" s="97">
        <v>565.1607176911598</v>
      </c>
      <c r="I33" s="97">
        <v>620.5686311902931</v>
      </c>
      <c r="J33" s="97">
        <v>966.8680905598762</v>
      </c>
      <c r="K33" s="97">
        <v>1695.4821530734794</v>
      </c>
      <c r="L33" s="99"/>
      <c r="M33" s="88" t="s">
        <v>74</v>
      </c>
      <c r="N33" s="97">
        <v>76.54049170770274</v>
      </c>
      <c r="O33" s="97">
        <v>204.78764829279672</v>
      </c>
      <c r="P33" s="97">
        <v>545.1917056660722</v>
      </c>
      <c r="Q33" s="97">
        <v>677.2066003691072</v>
      </c>
      <c r="R33" s="97">
        <v>1983.2376110398784</v>
      </c>
      <c r="S33" s="100">
        <v>3220.6514616333225</v>
      </c>
      <c r="T33" s="99">
        <v>283.55553812316464</v>
      </c>
      <c r="U33" s="97">
        <v>446.3107432355188</v>
      </c>
      <c r="V33" s="97">
        <v>574.3916760801154</v>
      </c>
      <c r="W33" s="97">
        <v>753.8135815730088</v>
      </c>
      <c r="X33" s="97">
        <v>2164.632038253341</v>
      </c>
      <c r="Y33" s="97">
        <v>3510.4016044856908</v>
      </c>
      <c r="Z33" s="99"/>
      <c r="AA33" s="99"/>
      <c r="AB33" s="99"/>
    </row>
    <row r="34" spans="1:28" ht="12.75">
      <c r="A34" s="88" t="s">
        <v>12</v>
      </c>
      <c r="B34" s="97">
        <v>177.26986922338193</v>
      </c>
      <c r="C34" s="97">
        <v>443.1746730584548</v>
      </c>
      <c r="D34" s="97">
        <v>565.0477081495299</v>
      </c>
      <c r="E34" s="97">
        <v>886.3493461169096</v>
      </c>
      <c r="F34" s="100">
        <v>1661.9050239692056</v>
      </c>
      <c r="G34" s="97">
        <v>531.8096076701457</v>
      </c>
      <c r="H34" s="97">
        <v>565.0477081495299</v>
      </c>
      <c r="I34" s="97">
        <v>664.7620095876822</v>
      </c>
      <c r="J34" s="97">
        <v>957.2572938062624</v>
      </c>
      <c r="K34" s="97">
        <v>1772.6986922338192</v>
      </c>
      <c r="L34" s="99"/>
      <c r="M34" s="88" t="s">
        <v>12</v>
      </c>
      <c r="N34" s="97">
        <v>80.24785392405971</v>
      </c>
      <c r="O34" s="97">
        <v>222.7617494128323</v>
      </c>
      <c r="P34" s="97">
        <v>556.8268179642955</v>
      </c>
      <c r="Q34" s="97">
        <v>706.4093494883505</v>
      </c>
      <c r="R34" s="97">
        <v>2118.7183975910343</v>
      </c>
      <c r="S34" s="100">
        <v>3512.1260458877746</v>
      </c>
      <c r="T34" s="99">
        <v>328.1376072993064</v>
      </c>
      <c r="U34" s="97">
        <v>469.48816927130054</v>
      </c>
      <c r="V34" s="97">
        <v>582.7303776045622</v>
      </c>
      <c r="W34" s="97">
        <v>765.4845334070425</v>
      </c>
      <c r="X34" s="97">
        <v>2228.5481609417457</v>
      </c>
      <c r="Y34" s="97">
        <v>3651.116702725733</v>
      </c>
      <c r="Z34" s="99"/>
      <c r="AA34" s="99"/>
      <c r="AB34" s="99"/>
    </row>
    <row r="35" spans="1:28" ht="12.75">
      <c r="A35" s="88" t="s">
        <v>8</v>
      </c>
      <c r="B35" s="97">
        <v>165.34723151618797</v>
      </c>
      <c r="C35" s="97">
        <v>440.9259507098346</v>
      </c>
      <c r="D35" s="97">
        <v>562.1805871550391</v>
      </c>
      <c r="E35" s="97">
        <v>881.8519014196692</v>
      </c>
      <c r="F35" s="100">
        <v>1653.4723151618798</v>
      </c>
      <c r="G35" s="97">
        <v>529.1111408518016</v>
      </c>
      <c r="H35" s="97">
        <v>562.1805871550391</v>
      </c>
      <c r="I35" s="97">
        <v>639.3426285292602</v>
      </c>
      <c r="J35" s="97">
        <v>885.7100034883803</v>
      </c>
      <c r="K35" s="97">
        <v>1653.4723151618798</v>
      </c>
      <c r="L35" s="99"/>
      <c r="M35" s="88" t="s">
        <v>8</v>
      </c>
      <c r="N35" s="97">
        <v>80.70047212866747</v>
      </c>
      <c r="O35" s="97">
        <v>212.9892804903856</v>
      </c>
      <c r="P35" s="97">
        <v>551.4330171064869</v>
      </c>
      <c r="Q35" s="97">
        <v>683.2368069224243</v>
      </c>
      <c r="R35" s="97">
        <v>1944.8582296884738</v>
      </c>
      <c r="S35" s="100">
        <v>3140.0431348313195</v>
      </c>
      <c r="T35" s="99">
        <v>320.0240550251979</v>
      </c>
      <c r="U35" s="97">
        <v>464.75799834570114</v>
      </c>
      <c r="V35" s="97">
        <v>576.7642129747669</v>
      </c>
      <c r="W35" s="97">
        <v>751.9661394893196</v>
      </c>
      <c r="X35" s="97">
        <v>1986.1619681212176</v>
      </c>
      <c r="Y35" s="97">
        <v>3142.545389601598</v>
      </c>
      <c r="Z35" s="99"/>
      <c r="AA35" s="99"/>
      <c r="AB35" s="99"/>
    </row>
    <row r="36" spans="1:28" ht="12.75">
      <c r="A36" s="88" t="s">
        <v>13</v>
      </c>
      <c r="B36" s="97">
        <v>218.6265126486685</v>
      </c>
      <c r="C36" s="97">
        <v>437.253025297337</v>
      </c>
      <c r="D36" s="97">
        <v>557.4976072541047</v>
      </c>
      <c r="E36" s="97">
        <v>874.506050594674</v>
      </c>
      <c r="F36" s="100">
        <v>1639.6988448650136</v>
      </c>
      <c r="G36" s="99">
        <v>546.5662816216712</v>
      </c>
      <c r="H36" s="99">
        <v>557.4976072541047</v>
      </c>
      <c r="I36" s="99">
        <v>655.8795379460055</v>
      </c>
      <c r="J36" s="99">
        <v>983.8193069190081</v>
      </c>
      <c r="K36" s="99">
        <v>1947.962227699636</v>
      </c>
      <c r="M36" s="88" t="s">
        <v>13</v>
      </c>
      <c r="N36" s="97">
        <v>87.6473689208512</v>
      </c>
      <c r="O36" s="97">
        <v>224.7152610259339</v>
      </c>
      <c r="P36" s="97">
        <v>547.6922081618118</v>
      </c>
      <c r="Q36" s="97">
        <v>700.8947369003662</v>
      </c>
      <c r="R36" s="97">
        <v>2059.5819937324136</v>
      </c>
      <c r="S36" s="100">
        <v>3407.2286116757036</v>
      </c>
      <c r="T36" s="99">
        <v>350.46923110144803</v>
      </c>
      <c r="U36" s="99">
        <v>474.47418907577276</v>
      </c>
      <c r="V36" s="99">
        <v>585.4818008731343</v>
      </c>
      <c r="W36" s="99">
        <v>778.8350886596166</v>
      </c>
      <c r="X36" s="99">
        <v>2199.841832922167</v>
      </c>
      <c r="Y36" s="99">
        <v>3521.843560931768</v>
      </c>
      <c r="AA36" s="99"/>
      <c r="AB36" s="99"/>
    </row>
    <row r="37" spans="1:28" ht="12.75">
      <c r="A37" s="88" t="s">
        <v>75</v>
      </c>
      <c r="B37" s="97">
        <v>216.63348459043644</v>
      </c>
      <c r="C37" s="97">
        <v>433.2669691808729</v>
      </c>
      <c r="D37" s="97">
        <v>552.415385705613</v>
      </c>
      <c r="E37" s="97">
        <v>866.5339383617458</v>
      </c>
      <c r="F37" s="100">
        <v>1624.7511344282732</v>
      </c>
      <c r="G37" s="99">
        <v>519.9203630170474</v>
      </c>
      <c r="H37" s="99">
        <v>552.415385705613</v>
      </c>
      <c r="I37" s="99">
        <v>628.2371053122656</v>
      </c>
      <c r="J37" s="99">
        <v>917.9843909519744</v>
      </c>
      <c r="K37" s="99">
        <v>1657.2461571168387</v>
      </c>
      <c r="M37" s="88" t="s">
        <v>75</v>
      </c>
      <c r="N37" s="97">
        <v>92.578319639723</v>
      </c>
      <c r="O37" s="97">
        <v>233.91000498652372</v>
      </c>
      <c r="P37" s="97">
        <v>546.7612517578025</v>
      </c>
      <c r="Q37" s="97">
        <v>687.2697298631596</v>
      </c>
      <c r="R37" s="97">
        <v>2083.732498230031</v>
      </c>
      <c r="S37" s="100">
        <v>3512.4194974297297</v>
      </c>
      <c r="T37" s="99">
        <v>329.6836685239557</v>
      </c>
      <c r="U37" s="99">
        <v>462.6966280624837</v>
      </c>
      <c r="V37" s="99">
        <v>568.9228572314041</v>
      </c>
      <c r="W37" s="99">
        <v>750.8408259162233</v>
      </c>
      <c r="X37" s="99">
        <v>2240.455992656982</v>
      </c>
      <c r="Y37" s="99">
        <v>3799.458864512058</v>
      </c>
      <c r="AA37" s="99"/>
      <c r="AB37" s="99"/>
    </row>
    <row r="38" spans="1:28" ht="12.75">
      <c r="A38" s="88" t="s">
        <v>14</v>
      </c>
      <c r="B38" s="97">
        <v>216.93719666576848</v>
      </c>
      <c r="C38" s="97">
        <v>433.87439333153696</v>
      </c>
      <c r="D38" s="97">
        <v>582.4763730475884</v>
      </c>
      <c r="E38" s="97">
        <v>900.2893661629392</v>
      </c>
      <c r="F38" s="100">
        <v>1843.9661716590322</v>
      </c>
      <c r="G38" s="99">
        <v>488.1086924979791</v>
      </c>
      <c r="H38" s="99">
        <v>553.1898514977097</v>
      </c>
      <c r="I38" s="99">
        <v>650.8115899973055</v>
      </c>
      <c r="J38" s="99">
        <v>976.2173849959582</v>
      </c>
      <c r="K38" s="99">
        <v>1898.2004708254744</v>
      </c>
      <c r="M38" s="88" t="s">
        <v>14</v>
      </c>
      <c r="N38" s="97">
        <v>94.4544554282756</v>
      </c>
      <c r="O38" s="97">
        <v>229.70395068954898</v>
      </c>
      <c r="P38" s="97">
        <v>547.7338810015656</v>
      </c>
      <c r="Q38" s="97">
        <v>727.4446547194882</v>
      </c>
      <c r="R38" s="97">
        <v>2206.9454891201963</v>
      </c>
      <c r="S38" s="100">
        <v>3634.8803518734508</v>
      </c>
      <c r="T38" s="99">
        <v>307.475935694227</v>
      </c>
      <c r="U38" s="99">
        <v>453.2902724331232</v>
      </c>
      <c r="V38" s="99">
        <v>578.8752155829366</v>
      </c>
      <c r="W38" s="99">
        <v>776.1795959504532</v>
      </c>
      <c r="X38" s="99">
        <v>2307.7670512706122</v>
      </c>
      <c r="Y38" s="99">
        <v>3800.360045490099</v>
      </c>
      <c r="AA38" s="99"/>
      <c r="AB38" s="99"/>
    </row>
    <row r="39" spans="1:25" ht="12.75">
      <c r="A39" s="88" t="s">
        <v>15</v>
      </c>
      <c r="B39" s="97">
        <v>217.02400626827577</v>
      </c>
      <c r="C39" s="97">
        <v>488.3040141036205</v>
      </c>
      <c r="D39" s="97">
        <v>553.4112159841033</v>
      </c>
      <c r="E39" s="97">
        <v>868.0960250731031</v>
      </c>
      <c r="F39" s="100">
        <v>1627.6800470120684</v>
      </c>
      <c r="G39" s="99">
        <v>488.3040141036205</v>
      </c>
      <c r="H39" s="99">
        <v>553.4112159841033</v>
      </c>
      <c r="I39" s="99">
        <v>612.0076976765378</v>
      </c>
      <c r="J39" s="99">
        <v>918.0115465148066</v>
      </c>
      <c r="K39" s="99">
        <v>1745.307058409474</v>
      </c>
      <c r="M39" s="88" t="s">
        <v>15</v>
      </c>
      <c r="N39" s="97">
        <v>92.13754186119648</v>
      </c>
      <c r="O39" s="97">
        <v>230.53375065847592</v>
      </c>
      <c r="P39" s="97">
        <v>550.4596894988547</v>
      </c>
      <c r="Q39" s="97">
        <v>698.5351689756993</v>
      </c>
      <c r="R39" s="97">
        <v>1999.496425751192</v>
      </c>
      <c r="S39" s="100">
        <v>3211.228262349483</v>
      </c>
      <c r="T39" s="99">
        <v>300.18760547027904</v>
      </c>
      <c r="U39" s="99">
        <v>451.00843862641733</v>
      </c>
      <c r="V39" s="99">
        <v>566.6822339674084</v>
      </c>
      <c r="W39" s="99">
        <v>751.738604112367</v>
      </c>
      <c r="X39" s="99">
        <v>2162.8938000705766</v>
      </c>
      <c r="Y39" s="99">
        <v>3524.1768793883366</v>
      </c>
    </row>
    <row r="40" spans="1:25" ht="12.75">
      <c r="A40" s="88" t="s">
        <v>16</v>
      </c>
      <c r="B40" s="97">
        <v>217.06741975222621</v>
      </c>
      <c r="C40" s="97">
        <v>542.6685493805655</v>
      </c>
      <c r="D40" s="97">
        <v>575.2286623433995</v>
      </c>
      <c r="E40" s="97">
        <v>926.8778823420059</v>
      </c>
      <c r="F40" s="100">
        <v>1736.5393580178097</v>
      </c>
      <c r="G40" s="99">
        <v>542.6685493805655</v>
      </c>
      <c r="H40" s="99">
        <v>553.5219203681768</v>
      </c>
      <c r="I40" s="99">
        <v>645.775573762873</v>
      </c>
      <c r="J40" s="99">
        <v>976.803388885018</v>
      </c>
      <c r="K40" s="99">
        <v>1845.0730678939228</v>
      </c>
      <c r="M40" s="88" t="s">
        <v>16</v>
      </c>
      <c r="N40" s="97">
        <v>116.20704316435429</v>
      </c>
      <c r="O40" s="97">
        <v>266.5262313427709</v>
      </c>
      <c r="P40" s="97">
        <v>553.9994686916317</v>
      </c>
      <c r="Q40" s="97">
        <v>726.9370820082303</v>
      </c>
      <c r="R40" s="97">
        <v>2281.465408563798</v>
      </c>
      <c r="S40" s="100">
        <v>3823.523211854601</v>
      </c>
      <c r="T40" s="99">
        <v>339.68880517025883</v>
      </c>
      <c r="U40" s="99">
        <v>468.1818642925891</v>
      </c>
      <c r="V40" s="99">
        <v>573.7960173730347</v>
      </c>
      <c r="W40" s="99">
        <v>769.6559502154685</v>
      </c>
      <c r="X40" s="99">
        <v>2485.6932904376804</v>
      </c>
      <c r="Y40" s="99">
        <v>4291.108140742872</v>
      </c>
    </row>
    <row r="41" spans="1:25" ht="12.75">
      <c r="A41" s="88" t="s">
        <v>18</v>
      </c>
      <c r="B41" s="97">
        <v>216.03047347952452</v>
      </c>
      <c r="C41" s="97">
        <v>518.4731363508588</v>
      </c>
      <c r="D41" s="97">
        <v>561.6792310467637</v>
      </c>
      <c r="E41" s="97">
        <v>864.1218939180981</v>
      </c>
      <c r="F41" s="100">
        <v>1728.2437878361961</v>
      </c>
      <c r="G41" s="99">
        <v>540.0761836988113</v>
      </c>
      <c r="H41" s="99">
        <v>550.8777073727875</v>
      </c>
      <c r="I41" s="99">
        <v>629.7288301928139</v>
      </c>
      <c r="J41" s="99">
        <v>939.7325596359316</v>
      </c>
      <c r="K41" s="99">
        <v>1780</v>
      </c>
      <c r="M41" s="88" t="s">
        <v>18</v>
      </c>
      <c r="N41" s="97">
        <v>107.65878645852104</v>
      </c>
      <c r="O41" s="97">
        <v>247.2036708026199</v>
      </c>
      <c r="P41" s="97">
        <v>549.8731656711077</v>
      </c>
      <c r="Q41" s="97">
        <v>704.4213663983595</v>
      </c>
      <c r="R41" s="97">
        <v>2068.6646079452307</v>
      </c>
      <c r="S41" s="100">
        <v>3338.772570673399</v>
      </c>
      <c r="T41" s="99">
        <v>347.4958181154891</v>
      </c>
      <c r="U41" s="99">
        <v>469.48822648937664</v>
      </c>
      <c r="V41" s="99">
        <v>567.900908682974</v>
      </c>
      <c r="W41" s="99">
        <v>751.7860477087453</v>
      </c>
      <c r="X41" s="99">
        <v>2179.5638515059445</v>
      </c>
      <c r="Y41" s="99">
        <v>3491.138863618508</v>
      </c>
    </row>
    <row r="42" spans="1:25" ht="12.75">
      <c r="A42" s="88" t="s">
        <v>10</v>
      </c>
      <c r="B42" s="97">
        <v>214.23093363697393</v>
      </c>
      <c r="C42" s="97">
        <v>535.5773340924349</v>
      </c>
      <c r="D42" s="97">
        <v>594.4908408426027</v>
      </c>
      <c r="E42" s="97">
        <v>910.4814679571391</v>
      </c>
      <c r="F42" s="100">
        <v>1648.5070343365144</v>
      </c>
      <c r="G42" s="99">
        <v>535.5773340924349</v>
      </c>
      <c r="H42" s="99">
        <v>546.2888807742835</v>
      </c>
      <c r="I42" s="99">
        <v>642.6928009109217</v>
      </c>
      <c r="J42" s="99">
        <v>964.0392013663826</v>
      </c>
      <c r="K42" s="99">
        <v>1638.8666423228506</v>
      </c>
      <c r="M42" s="88" t="s">
        <v>10</v>
      </c>
      <c r="N42" s="97">
        <v>95.57913104213591</v>
      </c>
      <c r="O42" s="97">
        <v>246.04422728206453</v>
      </c>
      <c r="P42" s="97">
        <v>549.930806646112</v>
      </c>
      <c r="Q42" s="97">
        <v>724.0791325996082</v>
      </c>
      <c r="R42" s="97">
        <v>2141.698778208874</v>
      </c>
      <c r="S42" s="100">
        <v>3533.65355796843</v>
      </c>
      <c r="T42" s="99">
        <v>327.25917422384134</v>
      </c>
      <c r="U42" s="99">
        <v>458.73269819685225</v>
      </c>
      <c r="V42" s="99">
        <v>576.0241343630954</v>
      </c>
      <c r="W42" s="99">
        <v>764.0974710029949</v>
      </c>
      <c r="X42" s="99">
        <v>2155.345288681549</v>
      </c>
      <c r="Y42" s="99">
        <v>3548.799684976564</v>
      </c>
    </row>
    <row r="43" spans="1:25" ht="12.75">
      <c r="A43" s="88" t="s">
        <v>11</v>
      </c>
      <c r="B43" s="97">
        <v>189.36146167086676</v>
      </c>
      <c r="C43" s="97">
        <v>452.3634917692928</v>
      </c>
      <c r="D43" s="97">
        <v>544.9402063639387</v>
      </c>
      <c r="E43" s="97">
        <v>841.6064963149634</v>
      </c>
      <c r="F43" s="100">
        <v>1788.4138046692972</v>
      </c>
      <c r="G43" s="99">
        <v>530.2120926784269</v>
      </c>
      <c r="H43" s="99">
        <v>536.5241414007892</v>
      </c>
      <c r="I43" s="99">
        <v>622.7888072730728</v>
      </c>
      <c r="J43" s="99">
        <v>894.2069023346486</v>
      </c>
      <c r="K43" s="99">
        <v>1735.8133986496118</v>
      </c>
      <c r="M43" s="88" t="s">
        <v>11</v>
      </c>
      <c r="N43" s="97">
        <v>82.71939850655696</v>
      </c>
      <c r="O43" s="97">
        <v>225.42430003796292</v>
      </c>
      <c r="P43" s="97">
        <v>533.1892756591411</v>
      </c>
      <c r="Q43" s="97">
        <v>679.3342437442344</v>
      </c>
      <c r="R43" s="97">
        <v>2166.0741998094327</v>
      </c>
      <c r="S43" s="100">
        <v>3624.72553906012</v>
      </c>
      <c r="T43" s="99">
        <v>324.5865854662735</v>
      </c>
      <c r="U43" s="99">
        <v>451.7533270594645</v>
      </c>
      <c r="V43" s="99">
        <v>554.5976409091529</v>
      </c>
      <c r="W43" s="99">
        <v>736.9948088230134</v>
      </c>
      <c r="X43" s="99">
        <v>2220.0106561420184</v>
      </c>
      <c r="Y43" s="99">
        <v>3690.107843742588</v>
      </c>
    </row>
    <row r="44" spans="1:25" ht="12.75">
      <c r="A44" s="95" t="s">
        <v>7</v>
      </c>
      <c r="B44" s="97">
        <v>208.876823268878</v>
      </c>
      <c r="C44" s="97">
        <v>522.1920581721951</v>
      </c>
      <c r="D44" s="97">
        <v>579.6331845711366</v>
      </c>
      <c r="E44" s="97">
        <v>943.0788570589842</v>
      </c>
      <c r="F44" s="100">
        <v>1671.014586151024</v>
      </c>
      <c r="G44" s="99">
        <v>522.1920581721951</v>
      </c>
      <c r="H44" s="97">
        <v>532.6358993356389</v>
      </c>
      <c r="I44" s="97">
        <v>626.6304698066341</v>
      </c>
      <c r="J44" s="97">
        <v>1023.4964340175023</v>
      </c>
      <c r="K44" s="97">
        <v>1671.014586151024</v>
      </c>
      <c r="M44" s="95" t="s">
        <v>7</v>
      </c>
      <c r="N44" s="97">
        <v>106.52717986712778</v>
      </c>
      <c r="O44" s="97">
        <v>259.00726085340875</v>
      </c>
      <c r="P44" s="97">
        <v>536.8134358010166</v>
      </c>
      <c r="Q44" s="97">
        <v>733.1576496737619</v>
      </c>
      <c r="R44" s="97">
        <v>2181.718419043431</v>
      </c>
      <c r="S44" s="100">
        <v>3594.770128457391</v>
      </c>
      <c r="T44" s="97">
        <v>333.1585331138604</v>
      </c>
      <c r="U44" s="97">
        <v>452.2183223771209</v>
      </c>
      <c r="V44" s="97">
        <v>562.9230387096262</v>
      </c>
      <c r="W44" s="97">
        <v>770.7554778621599</v>
      </c>
      <c r="X44" s="97">
        <v>2131.5879814589002</v>
      </c>
      <c r="Y44" s="97">
        <v>3443.334431587454</v>
      </c>
    </row>
    <row r="45" spans="1:25" ht="12.75">
      <c r="A45" s="109" t="s">
        <v>138</v>
      </c>
      <c r="B45" s="97">
        <v>207.30133313703652</v>
      </c>
      <c r="C45" s="97">
        <v>518.2533328425914</v>
      </c>
      <c r="D45" s="97">
        <v>601.173866097406</v>
      </c>
      <c r="E45" s="97">
        <v>879.9941591667201</v>
      </c>
      <c r="F45" s="100">
        <v>1554.759998527774</v>
      </c>
      <c r="G45" s="99">
        <v>528.6183994994432</v>
      </c>
      <c r="H45" s="97">
        <v>559.7135994699986</v>
      </c>
      <c r="I45" s="97">
        <v>621.9039994111096</v>
      </c>
      <c r="J45" s="97">
        <v>1015.776532371479</v>
      </c>
      <c r="K45" s="97">
        <v>1658.4106650962922</v>
      </c>
      <c r="L45" s="95"/>
      <c r="M45" s="95" t="s">
        <v>74</v>
      </c>
      <c r="N45" s="97">
        <v>102.61415990283308</v>
      </c>
      <c r="O45" s="97">
        <v>252.90762642718457</v>
      </c>
      <c r="P45" s="97">
        <v>551.4215461445172</v>
      </c>
      <c r="Q45" s="97">
        <v>706.8975459972946</v>
      </c>
      <c r="R45" s="97">
        <v>2008.7499180978841</v>
      </c>
      <c r="S45" s="100">
        <v>3264.9959969083257</v>
      </c>
      <c r="T45" s="97">
        <v>344.12021300748063</v>
      </c>
      <c r="U45" s="97">
        <v>462.2819728955915</v>
      </c>
      <c r="V45" s="97">
        <v>586.6627727778134</v>
      </c>
      <c r="W45" s="97">
        <v>769.0879459384056</v>
      </c>
      <c r="X45" s="97">
        <v>2120.6926379918837</v>
      </c>
      <c r="Y45" s="97">
        <v>3413.2164501013067</v>
      </c>
    </row>
    <row r="46" spans="1:25" ht="12.75">
      <c r="A46" s="95" t="s">
        <v>12</v>
      </c>
      <c r="B46" s="97">
        <v>206.88755802099456</v>
      </c>
      <c r="C46" s="97">
        <v>493.42682588007204</v>
      </c>
      <c r="D46" s="97">
        <v>584.4573514093097</v>
      </c>
      <c r="E46" s="97">
        <v>930.9940110944756</v>
      </c>
      <c r="F46" s="100">
        <v>1655.1004641679565</v>
      </c>
      <c r="G46" s="97">
        <v>517.2188950524865</v>
      </c>
      <c r="H46" s="97">
        <v>558.5964066566853</v>
      </c>
      <c r="I46" s="97">
        <v>620.6626740629837</v>
      </c>
      <c r="J46" s="97">
        <v>930.9940110944756</v>
      </c>
      <c r="K46" s="97">
        <v>1655.1004641679565</v>
      </c>
      <c r="L46" s="95"/>
      <c r="M46" s="95" t="s">
        <v>12</v>
      </c>
      <c r="N46" s="97">
        <v>85.85833657871275</v>
      </c>
      <c r="O46" s="97">
        <v>226.54187603298905</v>
      </c>
      <c r="P46" s="97">
        <v>554.4586554962655</v>
      </c>
      <c r="Q46" s="97">
        <v>715.8309507526412</v>
      </c>
      <c r="R46" s="97">
        <v>2157.8372301589734</v>
      </c>
      <c r="S46" s="100">
        <v>3551.224933430372</v>
      </c>
      <c r="T46" s="97">
        <v>322.74459051275153</v>
      </c>
      <c r="U46" s="97">
        <v>461.3592543868179</v>
      </c>
      <c r="V46" s="97">
        <v>581.3540380389948</v>
      </c>
      <c r="W46" s="97">
        <v>761.34621351726</v>
      </c>
      <c r="X46" s="97">
        <v>2134.045160986559</v>
      </c>
      <c r="Y46" s="97">
        <v>3468.469910221974</v>
      </c>
    </row>
    <row r="47" spans="1:25" ht="12.75">
      <c r="A47" s="95" t="s">
        <v>8</v>
      </c>
      <c r="B47" s="97">
        <v>203.93056483094588</v>
      </c>
      <c r="C47" s="97">
        <v>509.8264120773647</v>
      </c>
      <c r="D47" s="97">
        <v>576.1038456474221</v>
      </c>
      <c r="E47" s="97">
        <v>917.6875417392564</v>
      </c>
      <c r="F47" s="100">
        <v>1733.4098010630398</v>
      </c>
      <c r="G47" s="97">
        <v>509.8264120773647</v>
      </c>
      <c r="H47" s="97">
        <v>555.7107891643275</v>
      </c>
      <c r="I47" s="97">
        <v>611.7916944928376</v>
      </c>
      <c r="J47" s="97">
        <v>968.6701829469929</v>
      </c>
      <c r="K47" s="97">
        <v>1733.4098010630398</v>
      </c>
      <c r="L47" s="97"/>
      <c r="M47" s="97" t="s">
        <v>8</v>
      </c>
      <c r="N47" s="97">
        <v>90.74910134977091</v>
      </c>
      <c r="O47" s="97">
        <v>227.38257978650464</v>
      </c>
      <c r="P47" s="97">
        <v>551.6321778677086</v>
      </c>
      <c r="Q47" s="97">
        <v>712.7373240841558</v>
      </c>
      <c r="R47" s="97">
        <v>2068.875580209946</v>
      </c>
      <c r="S47" s="100">
        <v>3334.264734985965</v>
      </c>
      <c r="T47" s="97">
        <v>290.6010548840979</v>
      </c>
      <c r="U47" s="97">
        <v>447.6275898039262</v>
      </c>
      <c r="V47" s="97">
        <v>574.0645399991126</v>
      </c>
      <c r="W47" s="97">
        <v>764.739618116047</v>
      </c>
      <c r="X47" s="97">
        <v>2106.6027347036706</v>
      </c>
      <c r="Y47" s="97">
        <v>3383.208070545392</v>
      </c>
    </row>
    <row r="48" spans="1:25" ht="12.75">
      <c r="A48" s="95" t="s">
        <v>13</v>
      </c>
      <c r="B48" s="97">
        <v>202.67398611702038</v>
      </c>
      <c r="C48" s="97">
        <v>506.68496529255094</v>
      </c>
      <c r="D48" s="97">
        <v>597.8882590452101</v>
      </c>
      <c r="E48" s="97">
        <v>912.0329375265917</v>
      </c>
      <c r="F48" s="100">
        <v>1621.391888936163</v>
      </c>
      <c r="G48" s="97">
        <v>547.219762515955</v>
      </c>
      <c r="H48" s="97">
        <v>552.2866121688805</v>
      </c>
      <c r="I48" s="97">
        <v>638.4230562686141</v>
      </c>
      <c r="J48" s="97">
        <v>1013.3699305851019</v>
      </c>
      <c r="K48" s="97">
        <v>1621.391888936163</v>
      </c>
      <c r="L48" s="97"/>
      <c r="M48" s="97" t="s">
        <v>13</v>
      </c>
      <c r="N48" s="97">
        <v>99.31025319733997</v>
      </c>
      <c r="O48" s="97">
        <v>238.14193368749892</v>
      </c>
      <c r="P48" s="97">
        <v>551.2732422382954</v>
      </c>
      <c r="Q48" s="97">
        <v>717.4659108542521</v>
      </c>
      <c r="R48" s="97">
        <v>2149.357622771001</v>
      </c>
      <c r="S48" s="100">
        <v>3581.24933468775</v>
      </c>
      <c r="T48" s="97">
        <v>328.331857509573</v>
      </c>
      <c r="U48" s="97">
        <v>564.4470513359017</v>
      </c>
      <c r="V48" s="97">
        <v>577.620860433508</v>
      </c>
      <c r="W48" s="97">
        <v>774.2146269670178</v>
      </c>
      <c r="X48" s="97">
        <v>2091.59553672765</v>
      </c>
      <c r="Y48" s="97">
        <v>3351.2143604449316</v>
      </c>
    </row>
    <row r="49" spans="1:25" s="95" customFormat="1" ht="12.75">
      <c r="A49" s="95" t="s">
        <v>43</v>
      </c>
      <c r="B49" s="97">
        <v>202.10808348326722</v>
      </c>
      <c r="C49" s="97">
        <v>485.05940035984133</v>
      </c>
      <c r="D49" s="97">
        <v>576.0080379273116</v>
      </c>
      <c r="E49" s="97">
        <v>874.1174610651308</v>
      </c>
      <c r="F49" s="100">
        <v>1717.9187096077715</v>
      </c>
      <c r="G49" s="97">
        <v>545.6918254048215</v>
      </c>
      <c r="H49" s="97">
        <v>550.7445274919032</v>
      </c>
      <c r="I49" s="97">
        <v>606.3242504498016</v>
      </c>
      <c r="J49" s="97">
        <v>954.9606944584376</v>
      </c>
      <c r="K49" s="97">
        <v>1717.9187096077715</v>
      </c>
      <c r="L49" s="97"/>
      <c r="M49" s="97" t="s">
        <v>13</v>
      </c>
      <c r="N49" s="97">
        <v>99.03296090680094</v>
      </c>
      <c r="O49" s="97">
        <v>228.38213433609198</v>
      </c>
      <c r="P49" s="97">
        <v>546.7023658222379</v>
      </c>
      <c r="Q49" s="97">
        <v>701.3150496869373</v>
      </c>
      <c r="R49" s="97">
        <v>2115.0610936523917</v>
      </c>
      <c r="S49" s="100">
        <v>3516.68065260885</v>
      </c>
      <c r="T49" s="97">
        <v>320.34131232097855</v>
      </c>
      <c r="U49" s="97">
        <v>458.78534950701663</v>
      </c>
      <c r="V49" s="97">
        <v>571.9658762576463</v>
      </c>
      <c r="W49" s="97">
        <v>752.8526109751705</v>
      </c>
      <c r="X49" s="97">
        <v>2039.2705623461663</v>
      </c>
      <c r="Y49" s="97">
        <v>3250.9085228283534</v>
      </c>
    </row>
    <row r="50" spans="1:25" ht="12.75">
      <c r="A50" s="88" t="s">
        <v>14</v>
      </c>
      <c r="B50" s="97">
        <v>201.68454593679996</v>
      </c>
      <c r="C50" s="97">
        <v>504.2113648419999</v>
      </c>
      <c r="D50" s="97">
        <v>579.8430695682999</v>
      </c>
      <c r="E50" s="97">
        <v>887.4120021219198</v>
      </c>
      <c r="F50" s="100">
        <v>1613.4763674943997</v>
      </c>
      <c r="G50" s="97">
        <v>524.3798194356799</v>
      </c>
      <c r="H50" s="97">
        <v>549.5903876777799</v>
      </c>
      <c r="I50" s="97">
        <v>605.0536378103999</v>
      </c>
      <c r="J50" s="97">
        <v>958.0015931997998</v>
      </c>
      <c r="K50" s="97">
        <v>1714.3186404627997</v>
      </c>
      <c r="L50" s="97"/>
      <c r="M50" s="97" t="s">
        <v>14</v>
      </c>
      <c r="N50" s="97">
        <v>104.87596388713598</v>
      </c>
      <c r="O50" s="97">
        <v>246.05514604289596</v>
      </c>
      <c r="P50" s="97">
        <v>548.5819649480959</v>
      </c>
      <c r="Q50" s="97">
        <v>698.8369516710119</v>
      </c>
      <c r="R50" s="97">
        <v>2178.1930961174394</v>
      </c>
      <c r="S50" s="100">
        <v>3714.0209134261713</v>
      </c>
      <c r="T50" s="97">
        <v>345.8889962816119</v>
      </c>
      <c r="U50" s="97">
        <v>467.9081465733759</v>
      </c>
      <c r="V50" s="97">
        <v>568.750419541776</v>
      </c>
      <c r="W50" s="97">
        <v>759.3423154520518</v>
      </c>
      <c r="X50" s="97">
        <v>2050.1234094475717</v>
      </c>
      <c r="Y50" s="97">
        <v>3278.3822942026836</v>
      </c>
    </row>
    <row r="51" spans="1:25" ht="12.75">
      <c r="A51" s="95" t="s">
        <v>15</v>
      </c>
      <c r="B51" s="97">
        <v>201.12140599999998</v>
      </c>
      <c r="C51" s="97">
        <v>511.85397826999997</v>
      </c>
      <c r="D51" s="97">
        <v>603.3642179999999</v>
      </c>
      <c r="E51" s="97">
        <v>1005.60703</v>
      </c>
      <c r="F51" s="100">
        <v>2011.21406</v>
      </c>
      <c r="G51" s="97">
        <v>502.803515</v>
      </c>
      <c r="H51" s="97">
        <v>548.05583135</v>
      </c>
      <c r="I51" s="97">
        <v>623.4763586</v>
      </c>
      <c r="J51" s="97">
        <v>1005.60703</v>
      </c>
      <c r="K51" s="97">
        <v>2011.21406</v>
      </c>
      <c r="L51" s="97"/>
      <c r="M51" s="97" t="s">
        <v>15</v>
      </c>
      <c r="N51" s="97">
        <v>110.61677329999999</v>
      </c>
      <c r="O51" s="97">
        <v>264.47464888999997</v>
      </c>
      <c r="P51" s="97">
        <v>555.0950805599999</v>
      </c>
      <c r="Q51" s="97">
        <v>741.13238111</v>
      </c>
      <c r="R51" s="97">
        <v>2156.0214723199997</v>
      </c>
      <c r="S51" s="100">
        <v>3446.21529181</v>
      </c>
      <c r="T51" s="97">
        <v>321.7942496</v>
      </c>
      <c r="U51" s="97">
        <v>457.55119865</v>
      </c>
      <c r="V51" s="97">
        <v>570.17918601</v>
      </c>
      <c r="W51" s="97">
        <v>776.32862716</v>
      </c>
      <c r="X51" s="97">
        <v>2129.8756895399997</v>
      </c>
      <c r="Y51" s="97">
        <v>3361.74430129</v>
      </c>
    </row>
    <row r="52" spans="1:26" ht="12.75">
      <c r="A52" s="95" t="s">
        <v>16</v>
      </c>
      <c r="B52" s="97">
        <v>200.38</v>
      </c>
      <c r="C52" s="97">
        <v>520.988</v>
      </c>
      <c r="D52" s="97">
        <v>601.14</v>
      </c>
      <c r="E52" s="97">
        <v>1001.9</v>
      </c>
      <c r="F52" s="100">
        <v>1703.23</v>
      </c>
      <c r="G52" s="97">
        <v>500.95</v>
      </c>
      <c r="H52" s="97">
        <v>546.0355</v>
      </c>
      <c r="I52" s="97">
        <v>641.216</v>
      </c>
      <c r="J52" s="97">
        <v>1001.9</v>
      </c>
      <c r="K52" s="97">
        <v>1803.42</v>
      </c>
      <c r="L52" s="97"/>
      <c r="M52" s="97" t="s">
        <v>16</v>
      </c>
      <c r="N52" s="97">
        <v>109.2071</v>
      </c>
      <c r="O52" s="97">
        <v>263.4997</v>
      </c>
      <c r="P52" s="97">
        <v>558.0583</v>
      </c>
      <c r="Q52" s="97">
        <v>751.425</v>
      </c>
      <c r="R52" s="97">
        <v>2043.876</v>
      </c>
      <c r="S52" s="100">
        <v>3243.1503000000002</v>
      </c>
      <c r="T52" s="97">
        <v>314.5966</v>
      </c>
      <c r="U52" s="97">
        <v>452.85880000000003</v>
      </c>
      <c r="V52" s="97">
        <v>578.0963</v>
      </c>
      <c r="W52" s="97">
        <v>793.5048</v>
      </c>
      <c r="X52" s="97">
        <v>2169.1135</v>
      </c>
      <c r="Y52" s="97">
        <v>3514.6652</v>
      </c>
      <c r="Z52" s="95"/>
    </row>
    <row r="53" spans="1:26" ht="12.75">
      <c r="A53" s="108" t="s">
        <v>18</v>
      </c>
      <c r="B53" s="110">
        <v>200</v>
      </c>
      <c r="C53" s="110">
        <v>545</v>
      </c>
      <c r="D53" s="110">
        <v>600</v>
      </c>
      <c r="E53" s="110">
        <v>1000</v>
      </c>
      <c r="F53" s="111">
        <v>2000</v>
      </c>
      <c r="G53" s="110">
        <v>535</v>
      </c>
      <c r="H53" s="110">
        <v>545</v>
      </c>
      <c r="I53" s="110">
        <v>670</v>
      </c>
      <c r="J53" s="110">
        <v>1000</v>
      </c>
      <c r="K53" s="110">
        <v>1800</v>
      </c>
      <c r="L53" s="110"/>
      <c r="M53" s="110" t="s">
        <v>18</v>
      </c>
      <c r="N53" s="110">
        <v>119</v>
      </c>
      <c r="O53" s="110">
        <v>276</v>
      </c>
      <c r="P53" s="110">
        <v>558</v>
      </c>
      <c r="Q53" s="110">
        <v>768</v>
      </c>
      <c r="R53" s="110">
        <v>2247</v>
      </c>
      <c r="S53" s="111">
        <v>3623</v>
      </c>
      <c r="T53" s="110">
        <v>328</v>
      </c>
      <c r="U53" s="110">
        <v>458</v>
      </c>
      <c r="V53" s="110">
        <v>584</v>
      </c>
      <c r="W53" s="110">
        <v>816</v>
      </c>
      <c r="X53" s="110">
        <v>2106</v>
      </c>
      <c r="Y53" s="110">
        <v>3277</v>
      </c>
      <c r="Z53" s="95"/>
    </row>
    <row r="54" spans="1:13" ht="12.75">
      <c r="A54" s="106" t="s">
        <v>84</v>
      </c>
      <c r="M54" s="106" t="s">
        <v>84</v>
      </c>
    </row>
    <row r="55" spans="1:13" ht="12.75">
      <c r="A55" s="106" t="s">
        <v>98</v>
      </c>
      <c r="M55" s="106" t="s">
        <v>98</v>
      </c>
    </row>
    <row r="56" spans="1:13" ht="12.75">
      <c r="A56" s="106" t="s">
        <v>104</v>
      </c>
      <c r="M56" s="106" t="s">
        <v>104</v>
      </c>
    </row>
    <row r="57" spans="1:13" ht="12.75">
      <c r="A57" s="106" t="s">
        <v>94</v>
      </c>
      <c r="M57" s="106" t="s">
        <v>94</v>
      </c>
    </row>
    <row r="58" spans="1:13" ht="12.75">
      <c r="A58" s="106" t="s">
        <v>0</v>
      </c>
      <c r="M58" s="106" t="s">
        <v>0</v>
      </c>
    </row>
    <row r="60" spans="1:13" ht="12.75">
      <c r="A60" s="107" t="s">
        <v>114</v>
      </c>
      <c r="M60" s="107" t="s">
        <v>114</v>
      </c>
    </row>
    <row r="64" ht="12.75">
      <c r="A64" s="90" t="s">
        <v>121</v>
      </c>
    </row>
    <row r="65" spans="1:25" ht="12.75">
      <c r="A65" s="90" t="s">
        <v>120</v>
      </c>
      <c r="B65" s="112" t="s">
        <v>141</v>
      </c>
      <c r="C65" s="112" t="s">
        <v>141</v>
      </c>
      <c r="D65" s="112" t="s">
        <v>141</v>
      </c>
      <c r="E65" s="112" t="s">
        <v>141</v>
      </c>
      <c r="F65" s="112" t="s">
        <v>141</v>
      </c>
      <c r="G65" s="112" t="s">
        <v>141</v>
      </c>
      <c r="H65" s="112" t="s">
        <v>141</v>
      </c>
      <c r="I65" s="112" t="s">
        <v>141</v>
      </c>
      <c r="J65" s="112" t="s">
        <v>141</v>
      </c>
      <c r="K65" s="112" t="s">
        <v>141</v>
      </c>
      <c r="L65" s="112" t="s">
        <v>142</v>
      </c>
      <c r="M65" s="112"/>
      <c r="N65" s="112" t="s">
        <v>141</v>
      </c>
      <c r="O65" s="112" t="s">
        <v>141</v>
      </c>
      <c r="P65" s="112" t="s">
        <v>141</v>
      </c>
      <c r="Q65" s="112" t="s">
        <v>141</v>
      </c>
      <c r="R65" s="112" t="s">
        <v>141</v>
      </c>
      <c r="S65" s="112" t="s">
        <v>141</v>
      </c>
      <c r="T65" s="112" t="s">
        <v>141</v>
      </c>
      <c r="U65" s="112" t="s">
        <v>141</v>
      </c>
      <c r="V65" s="112" t="s">
        <v>141</v>
      </c>
      <c r="W65" s="112" t="s">
        <v>141</v>
      </c>
      <c r="X65" s="112" t="s">
        <v>141</v>
      </c>
      <c r="Y65" s="112" t="s">
        <v>141</v>
      </c>
    </row>
  </sheetData>
  <sheetProtection/>
  <mergeCells count="8">
    <mergeCell ref="B5:K5"/>
    <mergeCell ref="M5:Y5"/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0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="90" zoomScaleNormal="90" zoomScalePageLayoutView="0" workbookViewId="0" topLeftCell="A1">
      <selection activeCell="A1" sqref="A1:L57"/>
    </sheetView>
  </sheetViews>
  <sheetFormatPr defaultColWidth="10.7109375" defaultRowHeight="12.75"/>
  <cols>
    <col min="1" max="1" width="19.8515625" style="0" bestFit="1" customWidth="1"/>
    <col min="2" max="2" width="5.57421875" style="0" bestFit="1" customWidth="1"/>
    <col min="3" max="3" width="7.140625" style="0" hidden="1" customWidth="1"/>
    <col min="4" max="4" width="12.00390625" style="0" customWidth="1"/>
    <col min="5" max="5" width="10.421875" style="0" customWidth="1"/>
    <col min="6" max="6" width="12.7109375" style="0" customWidth="1"/>
    <col min="7" max="7" width="13.00390625" style="0" customWidth="1"/>
  </cols>
  <sheetData>
    <row r="1" ht="12.75">
      <c r="A1" s="45" t="s">
        <v>70</v>
      </c>
    </row>
    <row r="2" spans="1:7" ht="13.5">
      <c r="A2" s="46" t="s">
        <v>71</v>
      </c>
      <c r="B2" s="47"/>
      <c r="C2" s="47"/>
      <c r="D2" s="47"/>
      <c r="E2" s="47"/>
      <c r="F2" s="47"/>
      <c r="G2" s="47"/>
    </row>
    <row r="3" spans="1:7" ht="13.5">
      <c r="A3" s="48" t="s">
        <v>68</v>
      </c>
      <c r="B3" s="47"/>
      <c r="C3" s="47"/>
      <c r="D3" s="47"/>
      <c r="E3" s="47"/>
      <c r="F3" s="47"/>
      <c r="G3" s="47"/>
    </row>
    <row r="4" spans="1:7" ht="13.5">
      <c r="A4" s="50"/>
      <c r="B4" s="51"/>
      <c r="C4" s="51"/>
      <c r="D4" s="51"/>
      <c r="E4" s="51"/>
      <c r="F4" s="51"/>
      <c r="G4" s="51"/>
    </row>
    <row r="5" spans="1:7" ht="13.5">
      <c r="A5" s="159" t="s">
        <v>82</v>
      </c>
      <c r="B5" s="159" t="s">
        <v>73</v>
      </c>
      <c r="C5" s="57"/>
      <c r="D5" s="158" t="s">
        <v>72</v>
      </c>
      <c r="E5" s="158"/>
      <c r="F5" s="158"/>
      <c r="G5" s="158"/>
    </row>
    <row r="6" spans="1:7" ht="40.5">
      <c r="A6" s="160"/>
      <c r="B6" s="160"/>
      <c r="C6" s="58"/>
      <c r="D6" s="59" t="s">
        <v>77</v>
      </c>
      <c r="E6" s="59" t="s">
        <v>76</v>
      </c>
      <c r="F6" s="59" t="s">
        <v>78</v>
      </c>
      <c r="G6" s="59" t="s">
        <v>79</v>
      </c>
    </row>
    <row r="7" spans="1:7" ht="13.5">
      <c r="A7" s="52" t="s">
        <v>74</v>
      </c>
      <c r="C7" s="52"/>
      <c r="D7" s="53">
        <f>IF(ISNUMBER('[1]INPC_FTZv'!D7),'[1]INPC_FTZv'!D7,"")</f>
        <v>0.74</v>
      </c>
      <c r="E7" s="54">
        <f>IF(ISNUMBER('[1]INPC_FTZv'!E7),'[1]INPC_FTZv'!E7,"")</f>
        <v>1.0074</v>
      </c>
      <c r="F7" s="54">
        <f>IF(ISNUMBER('[1]INPC_FTZv'!F7),'[1]INPC_FTZv'!F7,"")</f>
        <v>1.23043785920138</v>
      </c>
      <c r="G7" s="54">
        <f>IF(ISNUMBER('[1]INPC_FTZv'!G7),'[1]INPC_FTZv'!G7,"")</f>
        <v>1</v>
      </c>
    </row>
    <row r="8" spans="1:7" ht="13.5">
      <c r="A8" s="52" t="s">
        <v>12</v>
      </c>
      <c r="B8">
        <v>2008</v>
      </c>
      <c r="D8" s="53">
        <f>IF(ISNUMBER('[1]INPC_FTZv'!D8),'[1]INPC_FTZv'!D8,"")</f>
        <v>0.84</v>
      </c>
      <c r="E8" s="54">
        <f>IF(ISNUMBER('[1]INPC_FTZv'!E8),'[1]INPC_FTZv'!E8,"")</f>
        <v>1.0084</v>
      </c>
      <c r="F8" s="54">
        <f>IF(ISNUMBER('[1]INPC_FTZv'!F8),'[1]INPC_FTZv'!F8,"")</f>
        <v>1.2201882776689608</v>
      </c>
      <c r="G8" s="54">
        <f>IF(ISNUMBER('[1]INPC_FTZv'!G8),'[1]INPC_FTZv'!G8,"")</f>
        <v>1.0084</v>
      </c>
    </row>
    <row r="9" spans="1:7" ht="13.5">
      <c r="A9" s="52" t="s">
        <v>8</v>
      </c>
      <c r="B9">
        <v>2008</v>
      </c>
      <c r="D9" s="53">
        <f>IF(ISNUMBER('[1]INPC_FTZv'!D9),'[1]INPC_FTZv'!D9,"")</f>
        <v>0.43</v>
      </c>
      <c r="E9" s="54">
        <f>IF(ISNUMBER('[1]INPC_FTZv'!E9),'[1]INPC_FTZv'!E9,"")</f>
        <v>1.0043</v>
      </c>
      <c r="F9" s="54">
        <f>IF(ISNUMBER('[1]INPC_FTZv'!F9),'[1]INPC_FTZv'!F9,"")</f>
        <v>1.214963932758101</v>
      </c>
      <c r="G9" s="54">
        <f>IF(ISNUMBER('[1]INPC_FTZv'!G9),'[1]INPC_FTZv'!G9,"")</f>
        <v>1.01273612</v>
      </c>
    </row>
    <row r="10" spans="1:7" ht="13.5">
      <c r="A10" s="52" t="s">
        <v>13</v>
      </c>
      <c r="B10">
        <v>2008</v>
      </c>
      <c r="D10" s="53">
        <f>IF(ISNUMBER('[1]INPC_FTZv'!D10),'[1]INPC_FTZv'!D10,"")</f>
        <v>0.43</v>
      </c>
      <c r="E10" s="54">
        <f>IF(ISNUMBER('[1]INPC_FTZv'!E10),'[1]INPC_FTZv'!E10,"")</f>
        <v>1.0043</v>
      </c>
      <c r="F10" s="54">
        <f>IF(ISNUMBER('[1]INPC_FTZv'!F10),'[1]INPC_FTZv'!F10,"")</f>
        <v>1.209761956345814</v>
      </c>
      <c r="G10" s="54">
        <f>IF(ISNUMBER('[1]INPC_FTZv'!G10),'[1]INPC_FTZv'!G10,"")</f>
        <v>1.017090885316</v>
      </c>
    </row>
    <row r="11" spans="1:7" ht="13.5">
      <c r="A11" s="52" t="s">
        <v>75</v>
      </c>
      <c r="B11">
        <v>2008</v>
      </c>
      <c r="D11" s="53">
        <f>IF(ISNUMBER('[1]INPC_FTZv'!D11),'[1]INPC_FTZv'!D11,"")</f>
        <v>0.83</v>
      </c>
      <c r="E11" s="54">
        <f>IF(ISNUMBER('[1]INPC_FTZv'!E11),'[1]INPC_FTZv'!E11,"")</f>
        <v>1.0083</v>
      </c>
      <c r="F11" s="54">
        <f>IF(ISNUMBER('[1]INPC_FTZv'!F11),'[1]INPC_FTZv'!F11,"")</f>
        <v>1.199803586577223</v>
      </c>
      <c r="G11" s="54">
        <f>IF(ISNUMBER('[1]INPC_FTZv'!G11),'[1]INPC_FTZv'!G11,"")</f>
        <v>1.0255327396641227</v>
      </c>
    </row>
    <row r="12" spans="1:7" ht="13.5">
      <c r="A12" s="52" t="s">
        <v>14</v>
      </c>
      <c r="B12">
        <v>2008</v>
      </c>
      <c r="D12" s="53">
        <f>IF(ISNUMBER('[1]INPC_FTZv'!D12),'[1]INPC_FTZv'!D12,"")</f>
        <v>0.81</v>
      </c>
      <c r="E12" s="54">
        <f>IF(ISNUMBER('[1]INPC_FTZv'!E12),'[1]INPC_FTZv'!E12,"")</f>
        <v>1.0081</v>
      </c>
      <c r="F12" s="54">
        <f>IF(ISNUMBER('[1]INPC_FTZv'!F12),'[1]INPC_FTZv'!F12,"")</f>
        <v>1.1901632641377076</v>
      </c>
      <c r="G12" s="54">
        <f>IF(ISNUMBER('[1]INPC_FTZv'!G12),'[1]INPC_FTZv'!G12,"")</f>
        <v>1.033839554855402</v>
      </c>
    </row>
    <row r="13" spans="1:7" ht="13.5">
      <c r="A13" s="52" t="s">
        <v>15</v>
      </c>
      <c r="B13">
        <v>2008</v>
      </c>
      <c r="D13" s="53">
        <f>IF(ISNUMBER('[1]INPC_FTZv'!D13),'[1]INPC_FTZv'!D13,"")</f>
        <v>0.6</v>
      </c>
      <c r="E13" s="54">
        <f>IF(ISNUMBER('[1]INPC_FTZv'!E13),'[1]INPC_FTZv'!E13,"")</f>
        <v>1.006</v>
      </c>
      <c r="F13" s="54">
        <f>IF(ISNUMBER('[1]INPC_FTZv'!F13),'[1]INPC_FTZv'!F13,"")</f>
        <v>1.1830648748883772</v>
      </c>
      <c r="G13" s="54">
        <f>IF(ISNUMBER('[1]INPC_FTZv'!G13),'[1]INPC_FTZv'!G13,"")</f>
        <v>1.0400425921845344</v>
      </c>
    </row>
    <row r="14" spans="1:7" ht="13.5">
      <c r="A14" s="52" t="s">
        <v>16</v>
      </c>
      <c r="B14">
        <v>2008</v>
      </c>
      <c r="D14" s="53">
        <f>IF(ISNUMBER('[1]INPC_FTZv'!D14),'[1]INPC_FTZv'!D14,"")</f>
        <v>0.02</v>
      </c>
      <c r="E14" s="54">
        <f>IF(ISNUMBER('[1]INPC_FTZv'!E14),'[1]INPC_FTZv'!E14,"")</f>
        <v>1.0002</v>
      </c>
      <c r="F14" s="54">
        <f>IF(ISNUMBER('[1]INPC_FTZv'!F14),'[1]INPC_FTZv'!F14,"")</f>
        <v>1.182828309226532</v>
      </c>
      <c r="G14" s="54">
        <f>IF(ISNUMBER('[1]INPC_FTZv'!G14),'[1]INPC_FTZv'!G14,"")</f>
        <v>1.0402506007029713</v>
      </c>
    </row>
    <row r="15" spans="1:7" ht="13.5">
      <c r="A15" s="52" t="s">
        <v>18</v>
      </c>
      <c r="B15">
        <v>2008</v>
      </c>
      <c r="D15" s="53">
        <f>IF(ISNUMBER('[1]INPC_FTZv'!D15),'[1]INPC_FTZv'!D15,"")</f>
        <v>0.38</v>
      </c>
      <c r="E15" s="54">
        <f>IF(ISNUMBER('[1]INPC_FTZv'!E15),'[1]INPC_FTZv'!E15,"")</f>
        <v>1.0038</v>
      </c>
      <c r="F15" s="54">
        <f>IF(ISNUMBER('[1]INPC_FTZv'!F15),'[1]INPC_FTZv'!F15,"")</f>
        <v>1.1783505770338034</v>
      </c>
      <c r="G15" s="54">
        <f>IF(ISNUMBER('[1]INPC_FTZv'!G15),'[1]INPC_FTZv'!G15,"")</f>
        <v>1.0442035529856426</v>
      </c>
    </row>
    <row r="16" spans="1:7" ht="13.5">
      <c r="A16" s="52" t="s">
        <v>10</v>
      </c>
      <c r="B16">
        <v>2008</v>
      </c>
      <c r="D16" s="53">
        <f>IF(ISNUMBER('[1]INPC_FTZv'!D16),'[1]INPC_FTZv'!D16,"")</f>
        <v>0.69</v>
      </c>
      <c r="E16" s="54">
        <f>IF(ISNUMBER('[1]INPC_FTZv'!E16),'[1]INPC_FTZv'!E16,"")</f>
        <v>1.0069</v>
      </c>
      <c r="F16" s="54">
        <f>IF(ISNUMBER('[1]INPC_FTZv'!F16),'[1]INPC_FTZv'!F16,"")</f>
        <v>1.1702756748771512</v>
      </c>
      <c r="G16" s="54">
        <f>IF(ISNUMBER('[1]INPC_FTZv'!G16),'[1]INPC_FTZv'!G16,"")</f>
        <v>1.0514085575012435</v>
      </c>
    </row>
    <row r="17" spans="1:7" ht="13.5">
      <c r="A17" s="52" t="s">
        <v>11</v>
      </c>
      <c r="B17">
        <v>2008</v>
      </c>
      <c r="D17" s="53">
        <f>IF(ISNUMBER('[1]INPC_FTZv'!D17),'[1]INPC_FTZv'!D17,"")</f>
        <v>0.27</v>
      </c>
      <c r="E17" s="54">
        <f>IF(ISNUMBER('[1]INPC_FTZv'!E17),'[1]INPC_FTZv'!E17,"")</f>
        <v>1.0027</v>
      </c>
      <c r="F17" s="54">
        <f>IF(ISNUMBER('[1]INPC_FTZv'!F17),'[1]INPC_FTZv'!F17,"")</f>
        <v>1.1671244388921425</v>
      </c>
      <c r="G17" s="54">
        <f>IF(ISNUMBER('[1]INPC_FTZv'!G17),'[1]INPC_FTZv'!G17,"")</f>
        <v>1.0542473606064968</v>
      </c>
    </row>
    <row r="18" spans="1:7" ht="13.5">
      <c r="A18" s="52" t="s">
        <v>7</v>
      </c>
      <c r="B18">
        <v>2008</v>
      </c>
      <c r="D18" s="53">
        <f>IF(ISNUMBER('[1]INPC_FTZv'!D18),'[1]INPC_FTZv'!D18,"")</f>
        <v>0.28</v>
      </c>
      <c r="E18" s="54">
        <f>IF(ISNUMBER('[1]INPC_FTZv'!E18),'[1]INPC_FTZv'!E18,"")</f>
        <v>1.0028</v>
      </c>
      <c r="F18" s="54">
        <f>IF(ISNUMBER('[1]INPC_FTZv'!F18),'[1]INPC_FTZv'!F18,"")</f>
        <v>1.1638656151696676</v>
      </c>
      <c r="G18" s="54">
        <f>IF(ISNUMBER('[1]INPC_FTZv'!G18),'[1]INPC_FTZv'!G18,"")</f>
        <v>1.057199253216195</v>
      </c>
    </row>
    <row r="19" spans="1:7" ht="13.5">
      <c r="A19" s="52" t="s">
        <v>74</v>
      </c>
      <c r="B19">
        <f>B16+1</f>
        <v>2009</v>
      </c>
      <c r="D19" s="53">
        <f>IF(ISNUMBER('[1]INPC_FTZv'!D19),'[1]INPC_FTZv'!D19,"")</f>
        <v>0.16</v>
      </c>
      <c r="E19" s="54">
        <f>IF(ISNUMBER('[1]INPC_FTZv'!E19),'[1]INPC_FTZv'!E19,"")</f>
        <v>1.0016</v>
      </c>
      <c r="F19" s="54">
        <f>IF(ISNUMBER('[1]INPC_FTZv'!F19),'[1]INPC_FTZv'!F19,"")</f>
        <v>1.1620064049217926</v>
      </c>
      <c r="G19" s="54">
        <f>IF(ISNUMBER('[1]INPC_FTZv'!G19),'[1]INPC_FTZv'!G19,"")</f>
        <v>1.058890772021341</v>
      </c>
    </row>
    <row r="20" spans="1:7" ht="13.5">
      <c r="A20" s="52" t="s">
        <v>12</v>
      </c>
      <c r="B20">
        <f>B19</f>
        <v>2009</v>
      </c>
      <c r="D20" s="53">
        <f>IF(ISNUMBER('[1]INPC_FTZv'!D20),'[1]INPC_FTZv'!D20,"")</f>
        <v>-0.13</v>
      </c>
      <c r="E20" s="54">
        <f>IF(ISNUMBER('[1]INPC_FTZv'!E20),'[1]INPC_FTZv'!E20,"")</f>
        <v>0.9987</v>
      </c>
      <c r="F20" s="54">
        <f>IF(ISNUMBER('[1]INPC_FTZv'!F20),'[1]INPC_FTZv'!F20,"")</f>
        <v>1.1635189795952665</v>
      </c>
      <c r="G20" s="54">
        <f>IF(ISNUMBER('[1]INPC_FTZv'!G20),'[1]INPC_FTZv'!G20,"")</f>
        <v>1.0575142140177132</v>
      </c>
    </row>
    <row r="21" spans="1:7" ht="13.5">
      <c r="A21" s="52" t="s">
        <v>8</v>
      </c>
      <c r="B21">
        <f aca="true" t="shared" si="0" ref="B21:B30">B20</f>
        <v>2009</v>
      </c>
      <c r="D21" s="53">
        <f>IF(ISNUMBER('[1]INPC_FTZv'!D21),'[1]INPC_FTZv'!D21,"")</f>
        <v>0.04</v>
      </c>
      <c r="E21" s="54">
        <f>IF(ISNUMBER('[1]INPC_FTZv'!E21),'[1]INPC_FTZv'!E21,"")</f>
        <v>1.0004</v>
      </c>
      <c r="F21" s="54">
        <f>IF(ISNUMBER('[1]INPC_FTZv'!F21),'[1]INPC_FTZv'!F21,"")</f>
        <v>1.1630537580920297</v>
      </c>
      <c r="G21" s="54">
        <f>IF(ISNUMBER('[1]INPC_FTZv'!G21),'[1]INPC_FTZv'!G21,"")</f>
        <v>1.05793721970332</v>
      </c>
    </row>
    <row r="22" spans="1:7" ht="13.5">
      <c r="A22" s="52" t="s">
        <v>13</v>
      </c>
      <c r="B22">
        <f t="shared" si="0"/>
        <v>2009</v>
      </c>
      <c r="D22" s="53">
        <f>IF(ISNUMBER('[1]INPC_FTZv'!D22),'[1]INPC_FTZv'!D22,"")</f>
        <v>0.55</v>
      </c>
      <c r="E22" s="54">
        <f>IF(ISNUMBER('[1]INPC_FTZv'!E22),'[1]INPC_FTZv'!E22,"")</f>
        <v>1.0055</v>
      </c>
      <c r="F22" s="54">
        <f>IF(ISNUMBER('[1]INPC_FTZv'!F22),'[1]INPC_FTZv'!F22,"")</f>
        <v>1.1566919523540822</v>
      </c>
      <c r="G22" s="54">
        <f>IF(ISNUMBER('[1]INPC_FTZv'!G22),'[1]INPC_FTZv'!G22,"")</f>
        <v>1.0637558744116884</v>
      </c>
    </row>
    <row r="23" spans="1:7" ht="13.5">
      <c r="A23" s="52" t="s">
        <v>75</v>
      </c>
      <c r="B23">
        <f t="shared" si="0"/>
        <v>2009</v>
      </c>
      <c r="D23" s="53">
        <f>IF(ISNUMBER('[1]INPC_FTZv'!D23),'[1]INPC_FTZv'!D23,"")</f>
        <v>0.75</v>
      </c>
      <c r="E23" s="54">
        <f>IF(ISNUMBER('[1]INPC_FTZv'!E23),'[1]INPC_FTZv'!E23,"")</f>
        <v>1.0075</v>
      </c>
      <c r="F23" s="54">
        <f>IF(ISNUMBER('[1]INPC_FTZv'!F23),'[1]INPC_FTZv'!F23,"")</f>
        <v>1.14808134228693</v>
      </c>
      <c r="G23" s="54">
        <f>IF(ISNUMBER('[1]INPC_FTZv'!G23),'[1]INPC_FTZv'!G23,"")</f>
        <v>1.0717340434697762</v>
      </c>
    </row>
    <row r="24" spans="1:7" ht="13.5">
      <c r="A24" s="52" t="s">
        <v>14</v>
      </c>
      <c r="B24">
        <f t="shared" si="0"/>
        <v>2009</v>
      </c>
      <c r="D24" s="53">
        <f>IF(ISNUMBER('[1]INPC_FTZv'!D24),'[1]INPC_FTZv'!D24,"")</f>
        <v>0.99</v>
      </c>
      <c r="E24" s="54">
        <f>IF(ISNUMBER('[1]INPC_FTZv'!E24),'[1]INPC_FTZv'!E24,"")</f>
        <v>1.0099</v>
      </c>
      <c r="F24" s="54">
        <f>IF(ISNUMBER('[1]INPC_FTZv'!F24),'[1]INPC_FTZv'!F24,"")</f>
        <v>1.1368267573887811</v>
      </c>
      <c r="G24" s="54">
        <f>IF(ISNUMBER('[1]INPC_FTZv'!G24),'[1]INPC_FTZv'!G24,"")</f>
        <v>1.082344210500127</v>
      </c>
    </row>
    <row r="25" spans="1:7" ht="13.5">
      <c r="A25" s="52" t="s">
        <v>15</v>
      </c>
      <c r="B25">
        <f t="shared" si="0"/>
        <v>2009</v>
      </c>
      <c r="D25" s="53">
        <f>IF(ISNUMBER('[1]INPC_FTZv'!D25),'[1]INPC_FTZv'!D25,"")</f>
        <v>0.2</v>
      </c>
      <c r="E25" s="54">
        <f>IF(ISNUMBER('[1]INPC_FTZv'!E25),'[1]INPC_FTZv'!E25,"")</f>
        <v>1.002</v>
      </c>
      <c r="F25" s="54">
        <f>IF(ISNUMBER('[1]INPC_FTZv'!F25),'[1]INPC_FTZv'!F25,"")</f>
        <v>1.134557642104572</v>
      </c>
      <c r="G25" s="54">
        <f>IF(ISNUMBER('[1]INPC_FTZv'!G25),'[1]INPC_FTZv'!G25,"")</f>
        <v>1.0845088989211273</v>
      </c>
    </row>
    <row r="26" spans="1:7" ht="13.5">
      <c r="A26" s="52" t="s">
        <v>16</v>
      </c>
      <c r="B26">
        <f t="shared" si="0"/>
        <v>2009</v>
      </c>
      <c r="D26" s="53">
        <f>IF(ISNUMBER('[1]INPC_FTZv'!D26),'[1]INPC_FTZv'!D26,"")</f>
        <v>0.43</v>
      </c>
      <c r="E26" s="54">
        <f>IF(ISNUMBER('[1]INPC_FTZv'!E26),'[1]INPC_FTZv'!E26,"")</f>
        <v>1.0043</v>
      </c>
      <c r="F26" s="54">
        <f>IF(ISNUMBER('[1]INPC_FTZv'!F26),'[1]INPC_FTZv'!F26,"")</f>
        <v>1.1296999323952723</v>
      </c>
      <c r="G26" s="54">
        <f>IF(ISNUMBER('[1]INPC_FTZv'!G26),'[1]INPC_FTZv'!G26,"")</f>
        <v>1.0891722871864882</v>
      </c>
    </row>
    <row r="27" spans="1:7" ht="13.5">
      <c r="A27" s="52" t="s">
        <v>18</v>
      </c>
      <c r="B27">
        <f t="shared" si="0"/>
        <v>2009</v>
      </c>
      <c r="D27" s="53">
        <f>IF(ISNUMBER('[1]INPC_FTZv'!D27),'[1]INPC_FTZv'!D27,"")</f>
        <v>0.29</v>
      </c>
      <c r="E27" s="54">
        <f>IF(ISNUMBER('[1]INPC_FTZv'!E27),'[1]INPC_FTZv'!E27,"")</f>
        <v>1.0029</v>
      </c>
      <c r="F27" s="54">
        <f>IF(ISNUMBER('[1]INPC_FTZv'!F27),'[1]INPC_FTZv'!F27,"")</f>
        <v>1.1264332758951765</v>
      </c>
      <c r="G27" s="54">
        <f>IF(ISNUMBER('[1]INPC_FTZv'!G27),'[1]INPC_FTZv'!G27,"")</f>
        <v>1.0923308868193289</v>
      </c>
    </row>
    <row r="28" spans="1:7" ht="13.5">
      <c r="A28" s="52" t="s">
        <v>10</v>
      </c>
      <c r="B28">
        <f t="shared" si="0"/>
        <v>2009</v>
      </c>
      <c r="D28" s="53">
        <f>IF(ISNUMBER('[1]INPC_FTZv'!D28),'[1]INPC_FTZv'!D28,"")</f>
        <v>0.16</v>
      </c>
      <c r="E28" s="54">
        <f>IF(ISNUMBER('[1]INPC_FTZv'!E28),'[1]INPC_FTZv'!E28,"")</f>
        <v>1.0016</v>
      </c>
      <c r="F28" s="54">
        <f>IF(ISNUMBER('[1]INPC_FTZv'!F28),'[1]INPC_FTZv'!F28,"")</f>
        <v>1.1246338617164302</v>
      </c>
      <c r="G28" s="54">
        <f>IF(ISNUMBER('[1]INPC_FTZv'!G28),'[1]INPC_FTZv'!G28,"")</f>
        <v>1.0940786162382399</v>
      </c>
    </row>
    <row r="29" spans="1:7" ht="13.5">
      <c r="A29" s="52" t="s">
        <v>11</v>
      </c>
      <c r="B29">
        <f t="shared" si="0"/>
        <v>2009</v>
      </c>
      <c r="D29" s="53">
        <f>IF(ISNUMBER('[1]INPC_FTZv'!D29),'[1]INPC_FTZv'!D29,"")</f>
        <v>0.47</v>
      </c>
      <c r="E29" s="54">
        <f>IF(ISNUMBER('[1]INPC_FTZv'!E29),'[1]INPC_FTZv'!E29,"")</f>
        <v>1.0047</v>
      </c>
      <c r="F29" s="54">
        <f>IF(ISNUMBER('[1]INPC_FTZv'!F29),'[1]INPC_FTZv'!F29,"")</f>
        <v>1.1193728095117252</v>
      </c>
      <c r="G29" s="54">
        <f>IF(ISNUMBER('[1]INPC_FTZv'!G29),'[1]INPC_FTZv'!G29,"")</f>
        <v>1.0992207857345595</v>
      </c>
    </row>
    <row r="30" spans="1:7" ht="13.5">
      <c r="A30" s="52" t="s">
        <v>7</v>
      </c>
      <c r="B30">
        <f t="shared" si="0"/>
        <v>2009</v>
      </c>
      <c r="D30" s="53">
        <f>IF(ISNUMBER('[1]INPC_FTZv'!D30),'[1]INPC_FTZv'!D30,"")</f>
        <v>0.27</v>
      </c>
      <c r="E30" s="54">
        <f>IF(ISNUMBER('[1]INPC_FTZv'!E30),'[1]INPC_FTZv'!E30,"")</f>
        <v>1.0027</v>
      </c>
      <c r="F30" s="54">
        <f>IF(ISNUMBER('[1]INPC_FTZv'!F30),'[1]INPC_FTZv'!F30,"")</f>
        <v>1.116358641180538</v>
      </c>
      <c r="G30" s="54">
        <f>IF(ISNUMBER('[1]INPC_FTZv'!G30),'[1]INPC_FTZv'!G30,"")</f>
        <v>1.1021886818560427</v>
      </c>
    </row>
    <row r="31" spans="1:7" ht="13.5">
      <c r="A31" s="52" t="s">
        <v>74</v>
      </c>
      <c r="B31">
        <f>B28+1</f>
        <v>2010</v>
      </c>
      <c r="D31" s="53">
        <f>IF(ISNUMBER('[1]INPC_FTZv'!D31),'[1]INPC_FTZv'!D31,"")</f>
        <v>0.74</v>
      </c>
      <c r="E31" s="54">
        <f>IF(ISNUMBER('[1]INPC_FTZv'!E31),'[1]INPC_FTZv'!E31,"")</f>
        <v>1.0074</v>
      </c>
      <c r="F31" s="54">
        <f>IF(ISNUMBER('[1]INPC_FTZv'!F31),'[1]INPC_FTZv'!F31,"")</f>
        <v>1.1081582699826662</v>
      </c>
      <c r="G31" s="54">
        <f>IF(ISNUMBER('[1]INPC_FTZv'!G31),'[1]INPC_FTZv'!G31,"")</f>
        <v>1.1103448781017775</v>
      </c>
    </row>
    <row r="32" spans="1:7" ht="13.5">
      <c r="A32" s="52" t="s">
        <v>12</v>
      </c>
      <c r="B32">
        <f>B31</f>
        <v>2010</v>
      </c>
      <c r="D32" s="53">
        <f>IF(ISNUMBER('[1]INPC_FTZv'!D32),'[1]INPC_FTZv'!D32,"")</f>
        <v>0.02</v>
      </c>
      <c r="E32" s="54">
        <f>IF(ISNUMBER('[1]INPC_FTZv'!E32),'[1]INPC_FTZv'!E32,"")</f>
        <v>1.0002</v>
      </c>
      <c r="F32" s="54">
        <f>IF(ISNUMBER('[1]INPC_FTZv'!F32),'[1]INPC_FTZv'!F32,"")</f>
        <v>1.107936682646137</v>
      </c>
      <c r="G32" s="54">
        <f>IF(ISNUMBER('[1]INPC_FTZv'!G32),'[1]INPC_FTZv'!G32,"")</f>
        <v>1.1105669470773978</v>
      </c>
    </row>
    <row r="33" spans="1:7" ht="13.5">
      <c r="A33" s="52" t="s">
        <v>8</v>
      </c>
      <c r="B33">
        <f aca="true" t="shared" si="1" ref="B33:B42">B32</f>
        <v>2010</v>
      </c>
      <c r="D33" s="53">
        <f>IF(ISNUMBER('[1]INPC_FTZv'!D33),'[1]INPC_FTZv'!D33,"")</f>
        <v>0.51</v>
      </c>
      <c r="E33" s="54">
        <f>IF(ISNUMBER('[1]INPC_FTZv'!E33),'[1]INPC_FTZv'!E33,"")</f>
        <v>1.0051</v>
      </c>
      <c r="F33" s="54">
        <f>IF(ISNUMBER('[1]INPC_FTZv'!F33),'[1]INPC_FTZv'!F33,"")</f>
        <v>1.1023148767745865</v>
      </c>
      <c r="G33" s="54">
        <f>IF(ISNUMBER('[1]INPC_FTZv'!G33),'[1]INPC_FTZv'!G33,"")</f>
        <v>1.1162308385074926</v>
      </c>
    </row>
    <row r="34" spans="1:7" ht="13.5">
      <c r="A34" s="52" t="s">
        <v>13</v>
      </c>
      <c r="B34">
        <f t="shared" si="1"/>
        <v>2010</v>
      </c>
      <c r="D34" s="53">
        <f>IF(ISNUMBER('[1]INPC_FTZv'!D34),'[1]INPC_FTZv'!D34,"")</f>
        <v>0.84</v>
      </c>
      <c r="E34" s="54">
        <f>IF(ISNUMBER('[1]INPC_FTZv'!E34),'[1]INPC_FTZv'!E34,"")</f>
        <v>1.0084</v>
      </c>
      <c r="F34" s="54">
        <f>IF(ISNUMBER('[1]INPC_FTZv'!F34),'[1]INPC_FTZv'!F34,"")</f>
        <v>1.0931325632433424</v>
      </c>
      <c r="G34" s="54">
        <f>IF(ISNUMBER('[1]INPC_FTZv'!G34),'[1]INPC_FTZv'!G34,"")</f>
        <v>1.1256071775509555</v>
      </c>
    </row>
    <row r="35" spans="1:7" ht="13.5">
      <c r="A35" s="52" t="s">
        <v>75</v>
      </c>
      <c r="B35">
        <f t="shared" si="1"/>
        <v>2010</v>
      </c>
      <c r="D35" s="53">
        <f>IF(ISNUMBER('[1]INPC_FTZv'!D35),'[1]INPC_FTZv'!D35,"")</f>
        <v>0.92</v>
      </c>
      <c r="E35" s="54">
        <f>IF(ISNUMBER('[1]INPC_FTZv'!E35),'[1]INPC_FTZv'!E35,"")</f>
        <v>1.0092</v>
      </c>
      <c r="F35" s="54">
        <f>IF(ISNUMBER('[1]INPC_FTZv'!F35),'[1]INPC_FTZv'!F35,"")</f>
        <v>1.0831674229521822</v>
      </c>
      <c r="G35" s="54">
        <f>IF(ISNUMBER('[1]INPC_FTZv'!G35),'[1]INPC_FTZv'!G35,"")</f>
        <v>1.1359627635844245</v>
      </c>
    </row>
    <row r="36" spans="1:7" ht="13.5">
      <c r="A36" s="52" t="s">
        <v>14</v>
      </c>
      <c r="B36">
        <f t="shared" si="1"/>
        <v>2010</v>
      </c>
      <c r="D36" s="53">
        <f>IF(ISNUMBER('[1]INPC_FTZv'!D36),'[1]INPC_FTZv'!D36,"")</f>
        <v>-0.14</v>
      </c>
      <c r="E36" s="54">
        <f>IF(ISNUMBER('[1]INPC_FTZv'!E36),'[1]INPC_FTZv'!E36,"")</f>
        <v>0.9986</v>
      </c>
      <c r="F36" s="54">
        <f>IF(ISNUMBER('[1]INPC_FTZv'!F36),'[1]INPC_FTZv'!F36,"")</f>
        <v>1.0846859833288425</v>
      </c>
      <c r="G36" s="54">
        <f>IF(ISNUMBER('[1]INPC_FTZv'!G36),'[1]INPC_FTZv'!G36,"")</f>
        <v>1.1343724157154063</v>
      </c>
    </row>
    <row r="37" spans="1:7" ht="13.5">
      <c r="A37" s="52" t="s">
        <v>15</v>
      </c>
      <c r="B37">
        <f t="shared" si="1"/>
        <v>2010</v>
      </c>
      <c r="D37" s="53">
        <f>IF(ISNUMBER('[1]INPC_FTZv'!D37),'[1]INPC_FTZv'!D37,"")</f>
        <v>-0.04</v>
      </c>
      <c r="E37" s="54">
        <f>IF(ISNUMBER('[1]INPC_FTZv'!E37),'[1]INPC_FTZv'!E37,"")</f>
        <v>0.9996</v>
      </c>
      <c r="F37" s="54">
        <f>IF(ISNUMBER('[1]INPC_FTZv'!F37),'[1]INPC_FTZv'!F37,"")</f>
        <v>1.085120031341379</v>
      </c>
      <c r="G37" s="54">
        <f>IF(ISNUMBER('[1]INPC_FTZv'!G37),'[1]INPC_FTZv'!G37,"")</f>
        <v>1.1339186667491201</v>
      </c>
    </row>
    <row r="38" spans="1:7" ht="13.5">
      <c r="A38" s="52" t="s">
        <v>16</v>
      </c>
      <c r="B38">
        <f t="shared" si="1"/>
        <v>2010</v>
      </c>
      <c r="D38" s="53">
        <f>IF(ISNUMBER('[1]INPC_FTZv'!D38),'[1]INPC_FTZv'!D38,"")</f>
        <v>-0.02</v>
      </c>
      <c r="E38" s="54">
        <f>IF(ISNUMBER('[1]INPC_FTZv'!E38),'[1]INPC_FTZv'!E38,"")</f>
        <v>0.9998</v>
      </c>
      <c r="F38" s="54">
        <f>IF(ISNUMBER('[1]INPC_FTZv'!F38),'[1]INPC_FTZv'!F38,"")</f>
        <v>1.085337098761131</v>
      </c>
      <c r="G38" s="54">
        <f>IF(ISNUMBER('[1]INPC_FTZv'!G38),'[1]INPC_FTZv'!G38,"")</f>
        <v>1.1336918830157703</v>
      </c>
    </row>
    <row r="39" spans="1:7" ht="13.5">
      <c r="A39" s="52" t="s">
        <v>18</v>
      </c>
      <c r="B39">
        <f t="shared" si="1"/>
        <v>2010</v>
      </c>
      <c r="D39" s="53">
        <f>IF(ISNUMBER('[1]INPC_FTZv'!D39),'[1]INPC_FTZv'!D39,"")</f>
        <v>0.48</v>
      </c>
      <c r="E39" s="54">
        <f>IF(ISNUMBER('[1]INPC_FTZv'!E39),'[1]INPC_FTZv'!E39,"")</f>
        <v>1.0048</v>
      </c>
      <c r="F39" s="54">
        <f>IF(ISNUMBER('[1]INPC_FTZv'!F39),'[1]INPC_FTZv'!F39,"")</f>
        <v>1.0801523673976225</v>
      </c>
      <c r="G39" s="54">
        <f>IF(ISNUMBER('[1]INPC_FTZv'!G39),'[1]INPC_FTZv'!G39,"")</f>
        <v>1.139133604054246</v>
      </c>
    </row>
    <row r="40" spans="1:7" ht="13.5">
      <c r="A40" s="52" t="s">
        <v>10</v>
      </c>
      <c r="B40">
        <f t="shared" si="1"/>
        <v>2010</v>
      </c>
      <c r="D40" s="53">
        <f>IF(ISNUMBER('[1]INPC_FTZv'!D40),'[1]INPC_FTZv'!D40,"")</f>
        <v>0.84</v>
      </c>
      <c r="E40" s="54">
        <f>IF(ISNUMBER('[1]INPC_FTZv'!E40),'[1]INPC_FTZv'!E40,"")</f>
        <v>1.0084</v>
      </c>
      <c r="F40" s="54">
        <f>IF(ISNUMBER('[1]INPC_FTZv'!F40),'[1]INPC_FTZv'!F40,"")</f>
        <v>1.0711546681848696</v>
      </c>
      <c r="G40" s="54">
        <f>IF(ISNUMBER('[1]INPC_FTZv'!G40),'[1]INPC_FTZv'!G40,"")</f>
        <v>1.1487023263283016</v>
      </c>
    </row>
    <row r="41" spans="1:7" ht="13.5">
      <c r="A41" s="52" t="s">
        <v>11</v>
      </c>
      <c r="B41">
        <f t="shared" si="1"/>
        <v>2010</v>
      </c>
      <c r="D41" s="53">
        <f>IF(ISNUMBER('[1]INPC_FTZv'!D41),'[1]INPC_FTZv'!D41,"")</f>
        <v>1.82</v>
      </c>
      <c r="E41" s="54">
        <f>IF(ISNUMBER('[1]INPC_FTZv'!E41),'[1]INPC_FTZv'!E41,"")</f>
        <v>1.0182</v>
      </c>
      <c r="F41" s="54">
        <f>IF(ISNUMBER('[1]INPC_FTZv'!F41),'[1]INPC_FTZv'!F41,"")</f>
        <v>1.0520081203937042</v>
      </c>
      <c r="G41" s="54">
        <f>IF(ISNUMBER('[1]INPC_FTZv'!G41),'[1]INPC_FTZv'!G41,"")</f>
        <v>1.1696087086674767</v>
      </c>
    </row>
    <row r="42" spans="1:7" ht="13.5">
      <c r="A42" s="52" t="s">
        <v>7</v>
      </c>
      <c r="B42">
        <f t="shared" si="1"/>
        <v>2010</v>
      </c>
      <c r="D42" s="53">
        <f>IF(ISNUMBER('[1]INPC_FTZv'!D42),'[1]INPC_FTZv'!D42,"")</f>
        <v>0.73</v>
      </c>
      <c r="E42" s="54">
        <f>IF(ISNUMBER('[1]INPC_FTZv'!E42),'[1]INPC_FTZv'!E42,"")</f>
        <v>1.0073</v>
      </c>
      <c r="F42" s="54">
        <f>IF(ISNUMBER('[1]INPC_FTZv'!F42),'[1]INPC_FTZv'!F42,"")</f>
        <v>1.04438411634439</v>
      </c>
      <c r="G42" s="54">
        <f>IF(ISNUMBER('[1]INPC_FTZv'!G42),'[1]INPC_FTZv'!G42,"")</f>
        <v>1.1781468522407494</v>
      </c>
    </row>
    <row r="43" spans="1:7" ht="13.5">
      <c r="A43" s="52" t="s">
        <v>74</v>
      </c>
      <c r="B43">
        <f>B40+1</f>
        <v>2011</v>
      </c>
      <c r="D43" s="53">
        <f>IF(ISNUMBER('[1]INPC_FTZv'!D43),'[1]INPC_FTZv'!D43,"")</f>
        <v>0.76</v>
      </c>
      <c r="E43" s="54">
        <f>IF(ISNUMBER('[1]INPC_FTZv'!E43),'[1]INPC_FTZv'!E43,"")</f>
        <v>1.0076</v>
      </c>
      <c r="F43" s="54">
        <f>IF(ISNUMBER('[1]INPC_FTZv'!F43),'[1]INPC_FTZv'!F43,"")</f>
        <v>1.0365066656851827</v>
      </c>
      <c r="G43" s="54">
        <f>IF(ISNUMBER('[1]INPC_FTZv'!G43),'[1]INPC_FTZv'!G43,"")</f>
        <v>1.1871007683177792</v>
      </c>
    </row>
    <row r="44" spans="1:7" ht="13.5">
      <c r="A44" s="52" t="s">
        <v>12</v>
      </c>
      <c r="B44">
        <f>B43</f>
        <v>2011</v>
      </c>
      <c r="D44" s="53">
        <f>IF(ISNUMBER('[1]INPC_FTZv'!D44),'[1]INPC_FTZv'!D44,"")</f>
        <v>0.2</v>
      </c>
      <c r="E44" s="54">
        <f>IF(ISNUMBER('[1]INPC_FTZv'!E44),'[1]INPC_FTZv'!E44,"")</f>
        <v>1.002</v>
      </c>
      <c r="F44" s="54">
        <f>IF(ISNUMBER('[1]INPC_FTZv'!F44),'[1]INPC_FTZv'!F44,"")</f>
        <v>1.0344377901049728</v>
      </c>
      <c r="G44" s="54">
        <f>IF(ISNUMBER('[1]INPC_FTZv'!G44),'[1]INPC_FTZv'!G44,"")</f>
        <v>1.1894749698544147</v>
      </c>
    </row>
    <row r="45" spans="1:7" ht="13.5">
      <c r="A45" s="52" t="s">
        <v>8</v>
      </c>
      <c r="B45">
        <f aca="true" t="shared" si="2" ref="B45:B54">B44</f>
        <v>2011</v>
      </c>
      <c r="D45" s="53">
        <f>IF(ISNUMBER('[1]INPC_FTZv'!D45),'[1]INPC_FTZv'!D45,"")</f>
        <v>1.45</v>
      </c>
      <c r="E45" s="54">
        <f>IF(ISNUMBER('[1]INPC_FTZv'!E45),'[1]INPC_FTZv'!E45,"")</f>
        <v>1.0145</v>
      </c>
      <c r="F45" s="54">
        <f>IF(ISNUMBER('[1]INPC_FTZv'!F45),'[1]INPC_FTZv'!F45,"")</f>
        <v>1.0196528241547294</v>
      </c>
      <c r="G45" s="54">
        <f>IF(ISNUMBER('[1]INPC_FTZv'!G45),'[1]INPC_FTZv'!G45,"")</f>
        <v>1.2067223569173036</v>
      </c>
    </row>
    <row r="46" spans="1:7" ht="13.5">
      <c r="A46" s="52" t="s">
        <v>13</v>
      </c>
      <c r="B46">
        <f t="shared" si="2"/>
        <v>2011</v>
      </c>
      <c r="D46" s="53">
        <f>IF(ISNUMBER('[1]INPC_FTZv'!D46),'[1]INPC_FTZv'!D46,"")</f>
        <v>0.62</v>
      </c>
      <c r="E46" s="54">
        <f>IF(ISNUMBER('[1]INPC_FTZv'!E46),'[1]INPC_FTZv'!E46,"")</f>
        <v>1.0062</v>
      </c>
      <c r="F46" s="54">
        <f>IF(ISNUMBER('[1]INPC_FTZv'!F46),'[1]INPC_FTZv'!F46,"")</f>
        <v>1.0133699305851018</v>
      </c>
      <c r="G46" s="54">
        <f>IF(ISNUMBER('[1]INPC_FTZv'!G46),'[1]INPC_FTZv'!G46,"")</f>
        <v>1.2142040355301909</v>
      </c>
    </row>
    <row r="47" spans="1:7" ht="13.5">
      <c r="A47" s="52" t="s">
        <v>75</v>
      </c>
      <c r="B47">
        <f t="shared" si="2"/>
        <v>2011</v>
      </c>
      <c r="D47" s="53">
        <f>IF(ISNUMBER('[1]INPC_FTZv'!D47),'[1]INPC_FTZv'!D47,"")</f>
        <v>0.28</v>
      </c>
      <c r="E47" s="54">
        <f>IF(ISNUMBER('[1]INPC_FTZv'!E47),'[1]INPC_FTZv'!E47,"")</f>
        <v>1.0028</v>
      </c>
      <c r="F47" s="54">
        <f>IF(ISNUMBER('[1]INPC_FTZv'!F47),'[1]INPC_FTZv'!F47,"")</f>
        <v>1.0105404174163362</v>
      </c>
      <c r="G47" s="54">
        <f>IF(ISNUMBER('[1]INPC_FTZv'!G47),'[1]INPC_FTZv'!G47,"")</f>
        <v>1.2176038068296753</v>
      </c>
    </row>
    <row r="48" spans="1:7" ht="13.5">
      <c r="A48" s="52" t="s">
        <v>14</v>
      </c>
      <c r="B48">
        <f t="shared" si="2"/>
        <v>2011</v>
      </c>
      <c r="D48" s="53">
        <f>IF(ISNUMBER('[1]INPC_FTZv'!D48),'[1]INPC_FTZv'!D48,"")</f>
        <v>0.21</v>
      </c>
      <c r="E48" s="54">
        <f>IF(ISNUMBER('[1]INPC_FTZv'!E48),'[1]INPC_FTZv'!E48,"")</f>
        <v>1.0021</v>
      </c>
      <c r="F48" s="54">
        <f>IF(ISNUMBER('[1]INPC_FTZv'!F48),'[1]INPC_FTZv'!F48,"")</f>
        <v>1.0084227296839998</v>
      </c>
      <c r="G48" s="54">
        <f>IF(ISNUMBER('[1]INPC_FTZv'!G48),'[1]INPC_FTZv'!G48,"")</f>
        <v>1.2201607748240175</v>
      </c>
    </row>
    <row r="49" spans="1:7" ht="13.5">
      <c r="A49" s="52" t="s">
        <v>15</v>
      </c>
      <c r="B49">
        <f t="shared" si="2"/>
        <v>2011</v>
      </c>
      <c r="D49" s="53">
        <f>IF(ISNUMBER('[1]INPC_FTZv'!D49),'[1]INPC_FTZv'!D49,"")</f>
        <v>0.28</v>
      </c>
      <c r="E49" s="54">
        <f>IF(ISNUMBER('[1]INPC_FTZv'!E49),'[1]INPC_FTZv'!E49,"")</f>
        <v>1.0028</v>
      </c>
      <c r="F49" s="54">
        <f>IF(ISNUMBER('[1]INPC_FTZv'!F49),'[1]INPC_FTZv'!F49,"")</f>
        <v>1.00560703</v>
      </c>
      <c r="G49" s="54">
        <f>IF(ISNUMBER('[1]INPC_FTZv'!G49),'[1]INPC_FTZv'!G49,"")</f>
        <v>1.2235772249935246</v>
      </c>
    </row>
    <row r="50" spans="1:7" ht="13.5">
      <c r="A50" s="52" t="s">
        <v>16</v>
      </c>
      <c r="B50">
        <f t="shared" si="2"/>
        <v>2011</v>
      </c>
      <c r="D50" s="53">
        <f>IF(ISNUMBER('[1]INPC_FTZv'!D50),'[1]INPC_FTZv'!D50,"")</f>
        <v>0.37</v>
      </c>
      <c r="E50" s="54">
        <f>IF(ISNUMBER('[1]INPC_FTZv'!E50),'[1]INPC_FTZv'!E50,"")</f>
        <v>1.0037</v>
      </c>
      <c r="F50" s="54">
        <f>IF(ISNUMBER('[1]INPC_FTZv'!F50),'[1]INPC_FTZv'!F50,"")</f>
        <v>1.0019</v>
      </c>
      <c r="G50" s="54">
        <f>IF(ISNUMBER('[1]INPC_FTZv'!G50),'[1]INPC_FTZv'!G50,"")</f>
        <v>1.2281044607260008</v>
      </c>
    </row>
    <row r="51" spans="1:7" ht="13.5">
      <c r="A51" s="52" t="s">
        <v>18</v>
      </c>
      <c r="B51">
        <f t="shared" si="2"/>
        <v>2011</v>
      </c>
      <c r="D51" s="53">
        <f>IF(ISNUMBER('[1]INPC_FTZv'!D51),'[1]INPC_FTZv'!D51,"")</f>
        <v>0.19</v>
      </c>
      <c r="E51" s="54">
        <f>IF(ISNUMBER('[1]INPC_FTZv'!E51),'[1]INPC_FTZv'!E51,"")</f>
        <v>1.0019</v>
      </c>
      <c r="F51" s="54">
        <f>IF(ISNUMBER('[1]INPC_FTZv'!F51),'[1]INPC_FTZv'!F51,"")</f>
        <v>1</v>
      </c>
      <c r="G51" s="54">
        <f>IF(ISNUMBER('[1]INPC_FTZv'!G51),'[1]INPC_FTZv'!G51,"")</f>
        <v>1.2304378592013803</v>
      </c>
    </row>
    <row r="52" spans="1:7" ht="13.5">
      <c r="A52" s="52" t="s">
        <v>10</v>
      </c>
      <c r="B52">
        <f t="shared" si="2"/>
        <v>2011</v>
      </c>
      <c r="D52" s="53">
        <f>IF(ISNUMBER('[1]INPC_FTZv'!D52),'[1]INPC_FTZv'!D52,"")</f>
      </c>
      <c r="E52" s="54">
        <f>IF(ISNUMBER('[1]INPC_FTZv'!E52),'[1]INPC_FTZv'!E52,"")</f>
        <v>1</v>
      </c>
      <c r="F52" s="54">
        <f>IF(ISNUMBER('[1]INPC_FTZv'!F52),'[1]INPC_FTZv'!F52,"")</f>
        <v>1</v>
      </c>
      <c r="G52" s="54">
        <f>IF(ISNUMBER('[1]INPC_FTZv'!G52),'[1]INPC_FTZv'!G52,"")</f>
        <v>1.2304378592013803</v>
      </c>
    </row>
    <row r="53" spans="1:7" ht="13.5">
      <c r="A53" s="52" t="s">
        <v>11</v>
      </c>
      <c r="B53">
        <f t="shared" si="2"/>
        <v>2011</v>
      </c>
      <c r="D53" s="53">
        <f>IF(ISNUMBER('[1]INPC_FTZv'!D53),'[1]INPC_FTZv'!D53,"")</f>
      </c>
      <c r="E53" s="54">
        <f>IF(ISNUMBER('[1]INPC_FTZv'!E53),'[1]INPC_FTZv'!E53,"")</f>
        <v>1</v>
      </c>
      <c r="F53" s="54">
        <f>IF(ISNUMBER('[1]INPC_FTZv'!F53),'[1]INPC_FTZv'!F53,"")</f>
        <v>1</v>
      </c>
      <c r="G53" s="54">
        <f>IF(ISNUMBER('[1]INPC_FTZv'!G53),'[1]INPC_FTZv'!G53,"")</f>
        <v>1.2304378592013803</v>
      </c>
    </row>
    <row r="54" spans="1:7" ht="13.5">
      <c r="A54" s="52" t="s">
        <v>7</v>
      </c>
      <c r="B54">
        <f t="shared" si="2"/>
        <v>2011</v>
      </c>
      <c r="D54" s="53">
        <f>IF(ISNUMBER('[1]INPC_FTZv'!D54),'[1]INPC_FTZv'!D54,"")</f>
      </c>
      <c r="E54" s="54">
        <f>IF(ISNUMBER('[1]INPC_FTZv'!E54),'[1]INPC_FTZv'!E54,"")</f>
        <v>1</v>
      </c>
      <c r="F54" s="54">
        <f>IF(ISNUMBER('[1]INPC_FTZv'!F54),'[1]INPC_FTZv'!F54,"")</f>
        <v>1</v>
      </c>
      <c r="G54" s="54">
        <f>IF(ISNUMBER('[1]INPC_FTZv'!G54),'[1]INPC_FTZv'!G54,"")</f>
        <v>1.2304378592013803</v>
      </c>
    </row>
    <row r="55" spans="1:7" ht="13.5">
      <c r="A55" s="52" t="s">
        <v>74</v>
      </c>
      <c r="B55">
        <f>B52+1</f>
        <v>2012</v>
      </c>
      <c r="D55" s="53">
        <f>IF(ISNUMBER('[1]INPC_FTZv'!D55),'[1]INPC_FTZv'!D55,"")</f>
      </c>
      <c r="E55" s="54">
        <f>IF(ISNUMBER('[1]INPC_FTZv'!E55),'[1]INPC_FTZv'!E55,"")</f>
      </c>
      <c r="F55" s="54">
        <f>IF(ISNUMBER('[1]INPC_FTZv'!F55),'[1]INPC_FTZv'!F55,"")</f>
      </c>
      <c r="G55" s="54">
        <f>IF(ISNUMBER('[1]INPC_FTZv'!G55),'[1]INPC_FTZv'!G55,"")</f>
      </c>
    </row>
    <row r="56" spans="1:7" ht="13.5">
      <c r="A56" s="52" t="s">
        <v>12</v>
      </c>
      <c r="B56">
        <f>B55</f>
        <v>2012</v>
      </c>
      <c r="C56" s="55"/>
      <c r="D56" s="53">
        <f>IF(ISNUMBER('[1]INPC_FTZv'!D56),'[1]INPC_FTZv'!D56,"")</f>
      </c>
      <c r="E56" s="54">
        <f>IF(ISNUMBER('[1]INPC_FTZv'!E56),'[1]INPC_FTZv'!E56,"")</f>
      </c>
      <c r="F56" s="54">
        <f>IF(ISNUMBER('[1]INPC_FTZv'!F56),'[1]INPC_FTZv'!F56,"")</f>
      </c>
      <c r="G56" s="54">
        <f>IF(ISNUMBER('[1]INPC_FTZv'!G56),'[1]INPC_FTZv'!G56,"")</f>
      </c>
    </row>
    <row r="57" spans="1:7" ht="13.5">
      <c r="A57" s="52" t="s">
        <v>8</v>
      </c>
      <c r="B57">
        <f aca="true" t="shared" si="3" ref="B57:B66">B56</f>
        <v>2012</v>
      </c>
      <c r="D57" s="53">
        <f>IF(ISNUMBER('[1]INPC_FTZv'!D57),'[1]INPC_FTZv'!D57,"")</f>
      </c>
      <c r="E57" s="54">
        <f>IF(ISNUMBER('[1]INPC_FTZv'!E57),'[1]INPC_FTZv'!E57,"")</f>
      </c>
      <c r="F57" s="54">
        <f>IF(ISNUMBER('[1]INPC_FTZv'!F57),'[1]INPC_FTZv'!F57,"")</f>
      </c>
      <c r="G57" s="54">
        <f>IF(ISNUMBER('[1]INPC_FTZv'!G57),'[1]INPC_FTZv'!G57,"")</f>
      </c>
    </row>
    <row r="58" spans="1:7" ht="13.5">
      <c r="A58" s="52" t="s">
        <v>13</v>
      </c>
      <c r="B58">
        <f t="shared" si="3"/>
        <v>2012</v>
      </c>
      <c r="C58" s="52"/>
      <c r="D58" s="53">
        <f>IF(ISNUMBER('[1]INPC_FTZv'!D58),'[1]INPC_FTZv'!D58,"")</f>
      </c>
      <c r="E58" s="54">
        <f>IF(ISNUMBER('[1]INPC_FTZv'!E58),'[1]INPC_FTZv'!E58,"")</f>
      </c>
      <c r="F58" s="54">
        <f>IF(ISNUMBER('[1]INPC_FTZv'!F58),'[1]INPC_FTZv'!F58,"")</f>
      </c>
      <c r="G58" s="54">
        <f>IF(ISNUMBER('[1]INPC_FTZv'!G58),'[1]INPC_FTZv'!G58,"")</f>
      </c>
    </row>
    <row r="59" spans="1:7" ht="13.5">
      <c r="A59" s="52" t="s">
        <v>75</v>
      </c>
      <c r="B59">
        <f t="shared" si="3"/>
        <v>2012</v>
      </c>
      <c r="D59" s="53">
        <f>IF(ISNUMBER('[1]INPC_FTZv'!D59),'[1]INPC_FTZv'!D59,"")</f>
      </c>
      <c r="E59" s="54">
        <f>IF(ISNUMBER('[1]INPC_FTZv'!E59),'[1]INPC_FTZv'!E59,"")</f>
      </c>
      <c r="F59" s="54">
        <f>IF(ISNUMBER('[1]INPC_FTZv'!F59),'[1]INPC_FTZv'!F59,"")</f>
      </c>
      <c r="G59" s="54">
        <f>IF(ISNUMBER('[1]INPC_FTZv'!G59),'[1]INPC_FTZv'!G59,"")</f>
      </c>
    </row>
    <row r="60" spans="1:7" ht="13.5">
      <c r="A60" s="52" t="s">
        <v>14</v>
      </c>
      <c r="B60">
        <f t="shared" si="3"/>
        <v>2012</v>
      </c>
      <c r="D60" s="53">
        <f>IF(ISNUMBER('[1]INPC_FTZv'!D60),'[1]INPC_FTZv'!D60,"")</f>
      </c>
      <c r="E60" s="54">
        <f>IF(ISNUMBER('[1]INPC_FTZv'!E60),'[1]INPC_FTZv'!E60,"")</f>
      </c>
      <c r="F60" s="54">
        <f>IF(ISNUMBER('[1]INPC_FTZv'!F60),'[1]INPC_FTZv'!F60,"")</f>
      </c>
      <c r="G60" s="54">
        <f>IF(ISNUMBER('[1]INPC_FTZv'!G60),'[1]INPC_FTZv'!G60,"")</f>
      </c>
    </row>
    <row r="61" spans="1:7" ht="13.5">
      <c r="A61" s="52" t="s">
        <v>15</v>
      </c>
      <c r="B61">
        <f t="shared" si="3"/>
        <v>2012</v>
      </c>
      <c r="D61" s="53">
        <f>IF(ISNUMBER('[1]INPC_FTZv'!D61),'[1]INPC_FTZv'!D61,"")</f>
      </c>
      <c r="E61" s="54">
        <f>IF(ISNUMBER('[1]INPC_FTZv'!E61),'[1]INPC_FTZv'!E61,"")</f>
      </c>
      <c r="F61" s="54">
        <f>IF(ISNUMBER('[1]INPC_FTZv'!F61),'[1]INPC_FTZv'!F61,"")</f>
      </c>
      <c r="G61" s="54">
        <f>IF(ISNUMBER('[1]INPC_FTZv'!G61),'[1]INPC_FTZv'!G61,"")</f>
      </c>
    </row>
    <row r="62" spans="1:7" ht="13.5">
      <c r="A62" s="52" t="s">
        <v>16</v>
      </c>
      <c r="B62">
        <f t="shared" si="3"/>
        <v>2012</v>
      </c>
      <c r="D62" s="53">
        <f>IF(ISNUMBER('[1]INPC_FTZv'!D62),'[1]INPC_FTZv'!D62,"")</f>
      </c>
      <c r="E62" s="54">
        <f>IF(ISNUMBER('[1]INPC_FTZv'!E62),'[1]INPC_FTZv'!E62,"")</f>
      </c>
      <c r="F62" s="54">
        <f>IF(ISNUMBER('[1]INPC_FTZv'!F62),'[1]INPC_FTZv'!F62,"")</f>
      </c>
      <c r="G62" s="54">
        <f>IF(ISNUMBER('[1]INPC_FTZv'!G62),'[1]INPC_FTZv'!G62,"")</f>
      </c>
    </row>
    <row r="63" spans="1:7" ht="13.5">
      <c r="A63" s="52" t="s">
        <v>18</v>
      </c>
      <c r="B63">
        <f t="shared" si="3"/>
        <v>2012</v>
      </c>
      <c r="D63" s="53">
        <f>IF(ISNUMBER('[1]INPC_FTZv'!D63),'[1]INPC_FTZv'!D63,"")</f>
      </c>
      <c r="E63" s="54">
        <f>IF(ISNUMBER('[1]INPC_FTZv'!E63),'[1]INPC_FTZv'!E63,"")</f>
      </c>
      <c r="F63" s="54">
        <f>IF(ISNUMBER('[1]INPC_FTZv'!F63),'[1]INPC_FTZv'!F63,"")</f>
      </c>
      <c r="G63" s="54">
        <f>IF(ISNUMBER('[1]INPC_FTZv'!G63),'[1]INPC_FTZv'!G63,"")</f>
      </c>
    </row>
    <row r="64" spans="1:7" ht="13.5">
      <c r="A64" s="52" t="s">
        <v>10</v>
      </c>
      <c r="B64">
        <f t="shared" si="3"/>
        <v>2012</v>
      </c>
      <c r="D64" s="53">
        <f>IF(ISNUMBER('[1]INPC_FTZv'!D64),'[1]INPC_FTZv'!D64,"")</f>
      </c>
      <c r="E64" s="54">
        <f>IF(ISNUMBER('[1]INPC_FTZv'!E64),'[1]INPC_FTZv'!E64,"")</f>
      </c>
      <c r="F64" s="54">
        <f>IF(ISNUMBER('[1]INPC_FTZv'!F64),'[1]INPC_FTZv'!F64,"")</f>
      </c>
      <c r="G64" s="54">
        <f>IF(ISNUMBER('[1]INPC_FTZv'!G64),'[1]INPC_FTZv'!G64,"")</f>
      </c>
    </row>
    <row r="65" spans="1:7" ht="13.5">
      <c r="A65" s="52" t="s">
        <v>11</v>
      </c>
      <c r="B65">
        <f t="shared" si="3"/>
        <v>2012</v>
      </c>
      <c r="D65" s="53">
        <f>IF(ISNUMBER('[1]INPC_FTZv'!D65),'[1]INPC_FTZv'!D65,"")</f>
      </c>
      <c r="E65" s="54">
        <f>IF(ISNUMBER('[1]INPC_FTZv'!E65),'[1]INPC_FTZv'!E65,"")</f>
      </c>
      <c r="F65" s="54">
        <f>IF(ISNUMBER('[1]INPC_FTZv'!F65),'[1]INPC_FTZv'!F65,"")</f>
      </c>
      <c r="G65" s="54">
        <f>IF(ISNUMBER('[1]INPC_FTZv'!G65),'[1]INPC_FTZv'!G65,"")</f>
      </c>
    </row>
    <row r="66" spans="1:7" ht="13.5">
      <c r="A66" s="52" t="s">
        <v>7</v>
      </c>
      <c r="B66">
        <f t="shared" si="3"/>
        <v>2012</v>
      </c>
      <c r="C66" s="56"/>
      <c r="D66" s="53">
        <f>IF(ISNUMBER('[1]INPC_FTZv'!D66),'[1]INPC_FTZv'!D66,"")</f>
      </c>
      <c r="E66" s="54">
        <f>IF(ISNUMBER('[1]INPC_FTZv'!E66),'[1]INPC_FTZv'!E66,"")</f>
      </c>
      <c r="F66" s="54">
        <f>IF(ISNUMBER('[1]INPC_FTZv'!F66),'[1]INPC_FTZv'!F66,"")</f>
      </c>
      <c r="G66" s="54">
        <f>IF(ISNUMBER('[1]INPC_FTZv'!G66),'[1]INPC_FTZv'!G66,"")</f>
      </c>
    </row>
    <row r="67" spans="2:7" ht="13.5">
      <c r="B67" s="56"/>
      <c r="C67" s="56"/>
      <c r="D67" s="56"/>
      <c r="E67" s="56"/>
      <c r="F67" s="54"/>
      <c r="G67" s="56"/>
    </row>
  </sheetData>
  <sheetProtection/>
  <mergeCells count="3">
    <mergeCell ref="D5:G5"/>
    <mergeCell ref="A5:A6"/>
    <mergeCell ref="B5:B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zoomScale="85" zoomScaleNormal="85" zoomScaleSheetLayoutView="100" zoomScalePageLayoutView="0" workbookViewId="0" topLeftCell="J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8.28125" style="88" customWidth="1"/>
    <col min="2" max="5" width="9.7109375" style="88" customWidth="1"/>
    <col min="6" max="6" width="13.00390625" style="88" customWidth="1"/>
    <col min="7" max="11" width="9.7109375" style="88" customWidth="1"/>
    <col min="12" max="12" width="8.421875" style="88" customWidth="1"/>
    <col min="13" max="13" width="9.00390625" style="88" customWidth="1"/>
    <col min="14" max="15" width="9.57421875" style="88" customWidth="1"/>
    <col min="16" max="16" width="10.140625" style="88" customWidth="1"/>
    <col min="17" max="17" width="10.00390625" style="88" customWidth="1"/>
    <col min="18" max="18" width="10.8515625" style="88" customWidth="1"/>
    <col min="19" max="21" width="11.421875" style="88" customWidth="1"/>
    <col min="22" max="22" width="9.421875" style="88" customWidth="1"/>
    <col min="23" max="23" width="9.28125" style="88" customWidth="1"/>
    <col min="24" max="24" width="9.57421875" style="88" customWidth="1"/>
    <col min="25" max="25" width="10.140625" style="88" customWidth="1"/>
    <col min="26" max="16384" width="11.421875" style="88" customWidth="1"/>
  </cols>
  <sheetData>
    <row r="1" ht="12.75"/>
    <row r="2" spans="1:13" ht="12.75">
      <c r="A2" s="87" t="s">
        <v>119</v>
      </c>
      <c r="M2" s="87"/>
    </row>
    <row r="3" spans="1:13" ht="12.75">
      <c r="A3" s="87" t="s">
        <v>80</v>
      </c>
      <c r="M3" s="87"/>
    </row>
    <row r="4" spans="1:13" ht="12.75">
      <c r="A4" s="87" t="s">
        <v>86</v>
      </c>
      <c r="M4" s="87"/>
    </row>
    <row r="5" spans="1:25" s="90" customFormat="1" ht="12.75">
      <c r="A5" s="89"/>
      <c r="B5" s="89" t="s">
        <v>133</v>
      </c>
      <c r="C5" s="89"/>
      <c r="D5" s="89"/>
      <c r="E5" s="89"/>
      <c r="F5" s="89"/>
      <c r="G5" s="89"/>
      <c r="H5" s="89"/>
      <c r="K5" s="89"/>
      <c r="M5" s="89" t="s">
        <v>134</v>
      </c>
      <c r="N5" s="89"/>
      <c r="O5" s="89"/>
      <c r="P5" s="89"/>
      <c r="Q5" s="89"/>
      <c r="R5" s="89"/>
      <c r="S5" s="89"/>
      <c r="T5" s="89"/>
      <c r="W5" s="89"/>
      <c r="X5" s="89"/>
      <c r="Y5" s="89"/>
    </row>
    <row r="6" spans="1:25" ht="12.75" customHeight="1">
      <c r="A6" s="156" t="s">
        <v>82</v>
      </c>
      <c r="B6" s="154" t="s">
        <v>123</v>
      </c>
      <c r="C6" s="154"/>
      <c r="D6" s="154"/>
      <c r="E6" s="154"/>
      <c r="F6" s="155"/>
      <c r="G6" s="154" t="s">
        <v>125</v>
      </c>
      <c r="H6" s="154"/>
      <c r="I6" s="154"/>
      <c r="J6" s="154"/>
      <c r="K6" s="154"/>
      <c r="M6" s="156" t="s">
        <v>82</v>
      </c>
      <c r="N6" s="154" t="s">
        <v>123</v>
      </c>
      <c r="O6" s="154"/>
      <c r="P6" s="154"/>
      <c r="Q6" s="154"/>
      <c r="R6" s="154"/>
      <c r="S6" s="155"/>
      <c r="T6" s="161" t="s">
        <v>124</v>
      </c>
      <c r="U6" s="154"/>
      <c r="V6" s="154"/>
      <c r="W6" s="154"/>
      <c r="X6" s="154"/>
      <c r="Y6" s="154"/>
    </row>
    <row r="7" spans="1:25" ht="53.25" customHeight="1">
      <c r="A7" s="157"/>
      <c r="B7" s="91" t="s">
        <v>55</v>
      </c>
      <c r="C7" s="91" t="s">
        <v>56</v>
      </c>
      <c r="D7" s="91" t="s">
        <v>57</v>
      </c>
      <c r="E7" s="91" t="s">
        <v>58</v>
      </c>
      <c r="F7" s="92" t="s">
        <v>59</v>
      </c>
      <c r="G7" s="91" t="s">
        <v>55</v>
      </c>
      <c r="H7" s="91" t="s">
        <v>56</v>
      </c>
      <c r="I7" s="91" t="s">
        <v>57</v>
      </c>
      <c r="J7" s="91" t="s">
        <v>58</v>
      </c>
      <c r="K7" s="91" t="s">
        <v>59</v>
      </c>
      <c r="L7" s="91"/>
      <c r="M7" s="157"/>
      <c r="N7" s="91" t="s">
        <v>101</v>
      </c>
      <c r="O7" s="91" t="s">
        <v>100</v>
      </c>
      <c r="P7" s="91" t="s">
        <v>60</v>
      </c>
      <c r="Q7" s="91" t="s">
        <v>61</v>
      </c>
      <c r="R7" s="91" t="s">
        <v>99</v>
      </c>
      <c r="S7" s="93" t="s">
        <v>102</v>
      </c>
      <c r="T7" s="91" t="s">
        <v>101</v>
      </c>
      <c r="U7" s="94" t="s">
        <v>100</v>
      </c>
      <c r="V7" s="94" t="s">
        <v>60</v>
      </c>
      <c r="W7" s="94" t="s">
        <v>61</v>
      </c>
      <c r="X7" s="94" t="s">
        <v>99</v>
      </c>
      <c r="Y7" s="94" t="s">
        <v>102</v>
      </c>
    </row>
    <row r="8" spans="2:25" ht="12.75">
      <c r="B8" s="95"/>
      <c r="C8" s="95"/>
      <c r="D8" s="95"/>
      <c r="E8" s="95"/>
      <c r="F8" s="96"/>
      <c r="N8" s="95"/>
      <c r="O8" s="95"/>
      <c r="P8" s="95"/>
      <c r="Q8" s="95"/>
      <c r="R8" s="95"/>
      <c r="S8" s="96"/>
      <c r="Y8" s="88" t="s">
        <v>95</v>
      </c>
    </row>
    <row r="9" spans="1:25" ht="12.75">
      <c r="A9" s="88" t="s">
        <v>74</v>
      </c>
      <c r="B9" s="95" t="s">
        <v>95</v>
      </c>
      <c r="C9" s="95" t="s">
        <v>95</v>
      </c>
      <c r="D9" s="95" t="s">
        <v>95</v>
      </c>
      <c r="E9" s="95" t="s">
        <v>95</v>
      </c>
      <c r="F9" s="96" t="s">
        <v>95</v>
      </c>
      <c r="H9" s="88" t="s">
        <v>95</v>
      </c>
      <c r="I9" s="88" t="s">
        <v>95</v>
      </c>
      <c r="M9" s="88" t="s">
        <v>74</v>
      </c>
      <c r="N9" s="95" t="s">
        <v>95</v>
      </c>
      <c r="O9" s="95" t="s">
        <v>95</v>
      </c>
      <c r="P9" s="95" t="s">
        <v>95</v>
      </c>
      <c r="Q9" s="95" t="s">
        <v>95</v>
      </c>
      <c r="R9" s="95" t="s">
        <v>95</v>
      </c>
      <c r="S9" s="96"/>
      <c r="T9" s="88" t="s">
        <v>95</v>
      </c>
      <c r="U9" s="88" t="s">
        <v>95</v>
      </c>
      <c r="X9" s="88" t="s">
        <v>95</v>
      </c>
      <c r="Y9" s="88" t="s">
        <v>95</v>
      </c>
    </row>
    <row r="10" spans="1:25" ht="12.75">
      <c r="A10" s="88" t="s">
        <v>12</v>
      </c>
      <c r="B10" s="95" t="s">
        <v>95</v>
      </c>
      <c r="C10" s="95" t="s">
        <v>95</v>
      </c>
      <c r="D10" s="95" t="s">
        <v>95</v>
      </c>
      <c r="E10" s="95" t="s">
        <v>95</v>
      </c>
      <c r="F10" s="96" t="s">
        <v>95</v>
      </c>
      <c r="H10" s="88" t="s">
        <v>95</v>
      </c>
      <c r="I10" s="88" t="s">
        <v>95</v>
      </c>
      <c r="K10" s="88" t="s">
        <v>95</v>
      </c>
      <c r="M10" s="88" t="s">
        <v>12</v>
      </c>
      <c r="N10" s="95" t="s">
        <v>95</v>
      </c>
      <c r="O10" s="95" t="s">
        <v>95</v>
      </c>
      <c r="P10" s="95" t="s">
        <v>95</v>
      </c>
      <c r="Q10" s="95" t="s">
        <v>95</v>
      </c>
      <c r="R10" s="95" t="s">
        <v>95</v>
      </c>
      <c r="S10" s="96"/>
      <c r="T10" s="88" t="s">
        <v>95</v>
      </c>
      <c r="U10" s="88" t="s">
        <v>95</v>
      </c>
      <c r="W10" s="88" t="s">
        <v>95</v>
      </c>
      <c r="X10" s="88" t="s">
        <v>95</v>
      </c>
      <c r="Y10" s="88" t="s">
        <v>95</v>
      </c>
    </row>
    <row r="11" spans="1:25" ht="12.75">
      <c r="A11" s="88" t="s">
        <v>8</v>
      </c>
      <c r="B11" s="95" t="s">
        <v>95</v>
      </c>
      <c r="C11" s="95" t="s">
        <v>95</v>
      </c>
      <c r="D11" s="95" t="s">
        <v>95</v>
      </c>
      <c r="E11" s="95" t="s">
        <v>95</v>
      </c>
      <c r="F11" s="96" t="s">
        <v>95</v>
      </c>
      <c r="H11" s="88" t="s">
        <v>95</v>
      </c>
      <c r="I11" s="88" t="s">
        <v>95</v>
      </c>
      <c r="K11" s="88" t="s">
        <v>95</v>
      </c>
      <c r="M11" s="88" t="s">
        <v>8</v>
      </c>
      <c r="N11" s="95" t="s">
        <v>95</v>
      </c>
      <c r="O11" s="95" t="s">
        <v>95</v>
      </c>
      <c r="P11" s="95" t="s">
        <v>95</v>
      </c>
      <c r="Q11" s="95" t="s">
        <v>95</v>
      </c>
      <c r="R11" s="95" t="s">
        <v>95</v>
      </c>
      <c r="S11" s="96"/>
      <c r="T11" s="88" t="s">
        <v>95</v>
      </c>
      <c r="U11" s="88" t="s">
        <v>95</v>
      </c>
      <c r="W11" s="88" t="s">
        <v>95</v>
      </c>
      <c r="X11" s="88" t="s">
        <v>95</v>
      </c>
      <c r="Y11" s="88" t="s">
        <v>95</v>
      </c>
    </row>
    <row r="12" spans="1:25" ht="12.75">
      <c r="A12" s="88" t="s">
        <v>13</v>
      </c>
      <c r="B12" s="95" t="s">
        <v>95</v>
      </c>
      <c r="C12" s="95" t="s">
        <v>95</v>
      </c>
      <c r="D12" s="95" t="s">
        <v>95</v>
      </c>
      <c r="E12" s="95" t="s">
        <v>95</v>
      </c>
      <c r="F12" s="96" t="s">
        <v>95</v>
      </c>
      <c r="H12" s="88" t="s">
        <v>95</v>
      </c>
      <c r="I12" s="88" t="s">
        <v>95</v>
      </c>
      <c r="K12" s="88" t="s">
        <v>95</v>
      </c>
      <c r="M12" s="88" t="s">
        <v>13</v>
      </c>
      <c r="N12" s="95" t="s">
        <v>95</v>
      </c>
      <c r="O12" s="95" t="s">
        <v>95</v>
      </c>
      <c r="P12" s="95" t="s">
        <v>95</v>
      </c>
      <c r="Q12" s="95" t="s">
        <v>95</v>
      </c>
      <c r="R12" s="95" t="s">
        <v>95</v>
      </c>
      <c r="S12" s="96"/>
      <c r="T12" s="88" t="s">
        <v>95</v>
      </c>
      <c r="U12" s="88" t="s">
        <v>95</v>
      </c>
      <c r="W12" s="88" t="s">
        <v>95</v>
      </c>
      <c r="X12" s="88" t="s">
        <v>95</v>
      </c>
      <c r="Y12" s="88" t="s">
        <v>95</v>
      </c>
    </row>
    <row r="13" spans="1:25" ht="12.75">
      <c r="A13" s="88" t="s">
        <v>75</v>
      </c>
      <c r="B13" s="95" t="s">
        <v>95</v>
      </c>
      <c r="C13" s="95" t="s">
        <v>95</v>
      </c>
      <c r="D13" s="95" t="s">
        <v>95</v>
      </c>
      <c r="E13" s="95" t="s">
        <v>95</v>
      </c>
      <c r="F13" s="96" t="s">
        <v>95</v>
      </c>
      <c r="H13" s="88" t="s">
        <v>95</v>
      </c>
      <c r="I13" s="88" t="s">
        <v>95</v>
      </c>
      <c r="K13" s="88" t="s">
        <v>95</v>
      </c>
      <c r="M13" s="88" t="s">
        <v>75</v>
      </c>
      <c r="N13" s="95" t="s">
        <v>95</v>
      </c>
      <c r="O13" s="95" t="s">
        <v>95</v>
      </c>
      <c r="P13" s="95" t="s">
        <v>95</v>
      </c>
      <c r="Q13" s="95" t="s">
        <v>95</v>
      </c>
      <c r="R13" s="95" t="s">
        <v>95</v>
      </c>
      <c r="S13" s="96"/>
      <c r="T13" s="88" t="s">
        <v>95</v>
      </c>
      <c r="U13" s="88" t="s">
        <v>95</v>
      </c>
      <c r="W13" s="88" t="s">
        <v>95</v>
      </c>
      <c r="X13" s="88" t="s">
        <v>95</v>
      </c>
      <c r="Y13" s="88" t="s">
        <v>95</v>
      </c>
    </row>
    <row r="14" spans="1:25" ht="12.75">
      <c r="A14" s="88" t="s">
        <v>14</v>
      </c>
      <c r="B14" s="95" t="s">
        <v>95</v>
      </c>
      <c r="C14" s="95" t="s">
        <v>95</v>
      </c>
      <c r="D14" s="95" t="s">
        <v>95</v>
      </c>
      <c r="E14" s="95" t="s">
        <v>95</v>
      </c>
      <c r="F14" s="96" t="s">
        <v>95</v>
      </c>
      <c r="H14" s="88" t="s">
        <v>95</v>
      </c>
      <c r="I14" s="88" t="s">
        <v>95</v>
      </c>
      <c r="K14" s="88" t="s">
        <v>95</v>
      </c>
      <c r="M14" s="88" t="s">
        <v>14</v>
      </c>
      <c r="N14" s="95" t="s">
        <v>95</v>
      </c>
      <c r="O14" s="95" t="s">
        <v>95</v>
      </c>
      <c r="P14" s="95" t="s">
        <v>95</v>
      </c>
      <c r="Q14" s="95" t="s">
        <v>95</v>
      </c>
      <c r="R14" s="95" t="s">
        <v>95</v>
      </c>
      <c r="S14" s="96"/>
      <c r="T14" s="88" t="s">
        <v>95</v>
      </c>
      <c r="U14" s="88" t="s">
        <v>95</v>
      </c>
      <c r="W14" s="88" t="s">
        <v>95</v>
      </c>
      <c r="X14" s="88" t="s">
        <v>95</v>
      </c>
      <c r="Y14" s="88" t="s">
        <v>95</v>
      </c>
    </row>
    <row r="15" spans="1:25" ht="12.75">
      <c r="A15" s="88" t="s">
        <v>15</v>
      </c>
      <c r="B15" s="95" t="s">
        <v>95</v>
      </c>
      <c r="C15" s="95" t="s">
        <v>95</v>
      </c>
      <c r="D15" s="95" t="s">
        <v>95</v>
      </c>
      <c r="E15" s="95" t="s">
        <v>95</v>
      </c>
      <c r="F15" s="96" t="s">
        <v>95</v>
      </c>
      <c r="H15" s="88" t="s">
        <v>95</v>
      </c>
      <c r="I15" s="88" t="s">
        <v>95</v>
      </c>
      <c r="K15" s="88" t="s">
        <v>95</v>
      </c>
      <c r="M15" s="88" t="s">
        <v>15</v>
      </c>
      <c r="N15" s="95" t="s">
        <v>95</v>
      </c>
      <c r="O15" s="95" t="s">
        <v>95</v>
      </c>
      <c r="P15" s="95" t="s">
        <v>95</v>
      </c>
      <c r="Q15" s="95" t="s">
        <v>95</v>
      </c>
      <c r="R15" s="95" t="s">
        <v>95</v>
      </c>
      <c r="S15" s="96"/>
      <c r="T15" s="88" t="s">
        <v>95</v>
      </c>
      <c r="U15" s="88" t="s">
        <v>95</v>
      </c>
      <c r="W15" s="88" t="s">
        <v>95</v>
      </c>
      <c r="X15" s="88" t="s">
        <v>95</v>
      </c>
      <c r="Y15" s="88" t="s">
        <v>95</v>
      </c>
    </row>
    <row r="16" spans="1:25" ht="12.75">
      <c r="A16" s="88" t="s">
        <v>16</v>
      </c>
      <c r="B16" s="95">
        <v>100</v>
      </c>
      <c r="C16" s="95">
        <v>300</v>
      </c>
      <c r="D16" s="95">
        <v>450</v>
      </c>
      <c r="E16" s="97">
        <v>772.5</v>
      </c>
      <c r="F16" s="96">
        <v>1500</v>
      </c>
      <c r="G16" s="97">
        <v>351.4</v>
      </c>
      <c r="H16" s="88">
        <v>415</v>
      </c>
      <c r="I16" s="88">
        <v>500</v>
      </c>
      <c r="J16" s="88">
        <v>800</v>
      </c>
      <c r="K16" s="88">
        <v>1600</v>
      </c>
      <c r="M16" s="88" t="s">
        <v>16</v>
      </c>
      <c r="N16" s="97">
        <v>46.36</v>
      </c>
      <c r="O16" s="97">
        <v>149.01</v>
      </c>
      <c r="P16" s="97">
        <v>408.64</v>
      </c>
      <c r="Q16" s="97">
        <v>566.17</v>
      </c>
      <c r="R16" s="97">
        <v>1797.61</v>
      </c>
      <c r="S16" s="98">
        <v>2939.39</v>
      </c>
      <c r="T16" s="99">
        <v>213.95</v>
      </c>
      <c r="U16" s="99">
        <v>331.07</v>
      </c>
      <c r="V16" s="99">
        <v>449.11</v>
      </c>
      <c r="W16" s="99">
        <v>631.07</v>
      </c>
      <c r="X16" s="99">
        <v>1960.1</v>
      </c>
      <c r="Y16" s="99">
        <v>3181.95</v>
      </c>
    </row>
    <row r="17" spans="1:25" ht="12.75">
      <c r="A17" s="88" t="s">
        <v>18</v>
      </c>
      <c r="B17" s="95">
        <v>100</v>
      </c>
      <c r="C17" s="95">
        <v>300</v>
      </c>
      <c r="D17" s="95">
        <v>400</v>
      </c>
      <c r="E17" s="95">
        <v>700</v>
      </c>
      <c r="F17" s="96">
        <v>1300</v>
      </c>
      <c r="G17" s="95">
        <v>320</v>
      </c>
      <c r="H17" s="88">
        <v>415</v>
      </c>
      <c r="I17" s="88">
        <v>500</v>
      </c>
      <c r="J17" s="88">
        <v>800</v>
      </c>
      <c r="K17" s="88">
        <v>1500</v>
      </c>
      <c r="M17" s="88" t="s">
        <v>18</v>
      </c>
      <c r="N17" s="97">
        <v>46.05</v>
      </c>
      <c r="O17" s="97">
        <v>138.63</v>
      </c>
      <c r="P17" s="97">
        <v>401.75</v>
      </c>
      <c r="Q17" s="97">
        <v>546.78</v>
      </c>
      <c r="R17" s="97">
        <v>1549.59</v>
      </c>
      <c r="S17" s="98">
        <v>2489.79</v>
      </c>
      <c r="T17" s="99">
        <v>194.21</v>
      </c>
      <c r="U17" s="99">
        <v>322.19</v>
      </c>
      <c r="V17" s="99">
        <v>443.52</v>
      </c>
      <c r="W17" s="99">
        <v>612.13</v>
      </c>
      <c r="X17" s="99">
        <v>1623.83</v>
      </c>
      <c r="Y17" s="99">
        <v>2523.76</v>
      </c>
    </row>
    <row r="18" spans="1:25" ht="12.75">
      <c r="A18" s="88" t="s">
        <v>10</v>
      </c>
      <c r="B18" s="95">
        <v>120</v>
      </c>
      <c r="C18" s="95">
        <v>300</v>
      </c>
      <c r="D18" s="95">
        <v>432</v>
      </c>
      <c r="E18" s="95">
        <v>750</v>
      </c>
      <c r="F18" s="96">
        <v>1500</v>
      </c>
      <c r="G18" s="95">
        <v>320</v>
      </c>
      <c r="H18" s="88">
        <v>415</v>
      </c>
      <c r="I18" s="88">
        <v>500</v>
      </c>
      <c r="J18" s="88">
        <v>800</v>
      </c>
      <c r="K18" s="88">
        <v>1600</v>
      </c>
      <c r="M18" s="88" t="s">
        <v>10</v>
      </c>
      <c r="N18" s="97">
        <v>52.89</v>
      </c>
      <c r="O18" s="97">
        <v>154.3</v>
      </c>
      <c r="P18" s="97">
        <v>404.1</v>
      </c>
      <c r="Q18" s="97">
        <v>556.91</v>
      </c>
      <c r="R18" s="97">
        <v>1812.87</v>
      </c>
      <c r="S18" s="98">
        <v>3027.15</v>
      </c>
      <c r="T18" s="99">
        <v>203.21</v>
      </c>
      <c r="U18" s="99">
        <v>324.12</v>
      </c>
      <c r="V18" s="99">
        <v>438.48</v>
      </c>
      <c r="W18" s="99">
        <v>622.95</v>
      </c>
      <c r="X18" s="99">
        <v>1968.11</v>
      </c>
      <c r="Y18" s="99">
        <v>3271.49</v>
      </c>
    </row>
    <row r="19" spans="1:25" ht="12.75">
      <c r="A19" s="88" t="s">
        <v>11</v>
      </c>
      <c r="B19" s="97">
        <v>150</v>
      </c>
      <c r="C19" s="97">
        <v>400</v>
      </c>
      <c r="D19" s="95">
        <v>450</v>
      </c>
      <c r="E19" s="97">
        <v>800</v>
      </c>
      <c r="F19" s="100">
        <v>1500</v>
      </c>
      <c r="G19" s="97">
        <v>380</v>
      </c>
      <c r="H19" s="97">
        <v>415</v>
      </c>
      <c r="I19" s="97">
        <v>500</v>
      </c>
      <c r="J19" s="97">
        <v>800</v>
      </c>
      <c r="K19" s="97">
        <v>1502.6</v>
      </c>
      <c r="M19" s="88" t="s">
        <v>11</v>
      </c>
      <c r="N19" s="97">
        <v>70.5</v>
      </c>
      <c r="O19" s="97">
        <v>182.99</v>
      </c>
      <c r="P19" s="97">
        <v>414.91</v>
      </c>
      <c r="Q19" s="97">
        <v>571.28</v>
      </c>
      <c r="R19" s="97">
        <v>1933.82</v>
      </c>
      <c r="S19" s="98">
        <v>3314.99</v>
      </c>
      <c r="T19" s="97">
        <v>228.56</v>
      </c>
      <c r="U19" s="97">
        <v>338.93</v>
      </c>
      <c r="V19" s="97">
        <v>439.73</v>
      </c>
      <c r="W19" s="97">
        <v>624.37</v>
      </c>
      <c r="X19" s="97">
        <v>2026.82</v>
      </c>
      <c r="Y19" s="97">
        <v>3453.27</v>
      </c>
    </row>
    <row r="20" spans="1:25" ht="12.75">
      <c r="A20" s="88" t="s">
        <v>7</v>
      </c>
      <c r="B20" s="97">
        <v>144</v>
      </c>
      <c r="C20" s="97">
        <v>350</v>
      </c>
      <c r="D20" s="95">
        <v>434</v>
      </c>
      <c r="E20" s="97">
        <v>700</v>
      </c>
      <c r="F20" s="100">
        <v>1300</v>
      </c>
      <c r="G20" s="97">
        <v>360</v>
      </c>
      <c r="H20" s="97">
        <v>415</v>
      </c>
      <c r="I20" s="97">
        <v>500</v>
      </c>
      <c r="J20" s="97">
        <v>782</v>
      </c>
      <c r="K20" s="97">
        <v>1486</v>
      </c>
      <c r="M20" s="88" t="s">
        <v>7</v>
      </c>
      <c r="N20" s="97">
        <v>72.18</v>
      </c>
      <c r="O20" s="97">
        <v>172.26</v>
      </c>
      <c r="P20" s="97">
        <v>411.19</v>
      </c>
      <c r="Q20" s="97">
        <v>548.79</v>
      </c>
      <c r="R20" s="97">
        <v>1844.32</v>
      </c>
      <c r="S20" s="98">
        <v>3184.07</v>
      </c>
      <c r="T20" s="97">
        <v>211.63</v>
      </c>
      <c r="U20" s="97">
        <v>331.99</v>
      </c>
      <c r="V20" s="97">
        <v>436.59</v>
      </c>
      <c r="W20" s="97">
        <v>597.46</v>
      </c>
      <c r="X20" s="97">
        <v>1783.34</v>
      </c>
      <c r="Y20" s="97">
        <v>2970</v>
      </c>
    </row>
    <row r="21" spans="1:25" ht="12.75">
      <c r="A21" s="88" t="s">
        <v>74</v>
      </c>
      <c r="B21" s="97">
        <v>140</v>
      </c>
      <c r="C21" s="97">
        <v>350</v>
      </c>
      <c r="D21" s="95">
        <v>444</v>
      </c>
      <c r="E21" s="97">
        <v>700</v>
      </c>
      <c r="F21" s="100">
        <v>1492</v>
      </c>
      <c r="G21" s="97">
        <v>390</v>
      </c>
      <c r="H21" s="97">
        <v>415</v>
      </c>
      <c r="I21" s="97">
        <v>500</v>
      </c>
      <c r="J21" s="97">
        <v>800</v>
      </c>
      <c r="K21" s="97">
        <v>1586</v>
      </c>
      <c r="M21" s="88" t="s">
        <v>74</v>
      </c>
      <c r="N21" s="97">
        <v>63.12</v>
      </c>
      <c r="O21" s="97">
        <v>167.68</v>
      </c>
      <c r="P21" s="97">
        <v>410.34</v>
      </c>
      <c r="Q21" s="97">
        <v>547.64</v>
      </c>
      <c r="R21" s="97">
        <v>1945.14</v>
      </c>
      <c r="S21" s="98">
        <v>3402.18</v>
      </c>
      <c r="T21" s="97">
        <v>236.57</v>
      </c>
      <c r="U21" s="97">
        <v>324.24</v>
      </c>
      <c r="V21" s="97">
        <v>441.04</v>
      </c>
      <c r="W21" s="97">
        <v>617.33</v>
      </c>
      <c r="X21" s="97">
        <v>2118.42</v>
      </c>
      <c r="Y21" s="97">
        <v>3269.19</v>
      </c>
    </row>
    <row r="22" spans="1:25" ht="12.75">
      <c r="A22" s="88" t="s">
        <v>12</v>
      </c>
      <c r="B22" s="97">
        <v>150</v>
      </c>
      <c r="C22" s="97">
        <v>400</v>
      </c>
      <c r="D22" s="95">
        <v>465</v>
      </c>
      <c r="E22" s="97">
        <v>781.5</v>
      </c>
      <c r="F22" s="100">
        <v>1500</v>
      </c>
      <c r="G22" s="97">
        <v>400</v>
      </c>
      <c r="H22" s="97">
        <v>465</v>
      </c>
      <c r="I22" s="97">
        <v>500</v>
      </c>
      <c r="J22" s="97">
        <v>800</v>
      </c>
      <c r="K22" s="97">
        <v>1500</v>
      </c>
      <c r="M22" s="88" t="s">
        <v>12</v>
      </c>
      <c r="N22" s="97">
        <v>64.96</v>
      </c>
      <c r="O22" s="97">
        <v>178.64</v>
      </c>
      <c r="P22" s="97">
        <v>448.02</v>
      </c>
      <c r="Q22" s="97">
        <v>572.08</v>
      </c>
      <c r="R22" s="97">
        <v>1944.96</v>
      </c>
      <c r="S22" s="98">
        <v>3312.86</v>
      </c>
      <c r="T22" s="97">
        <v>254.77</v>
      </c>
      <c r="U22" s="97">
        <v>368.33</v>
      </c>
      <c r="V22" s="97">
        <v>471.98</v>
      </c>
      <c r="W22" s="97">
        <v>628.32</v>
      </c>
      <c r="X22" s="97">
        <v>2085.16</v>
      </c>
      <c r="Y22" s="97">
        <v>3567.29</v>
      </c>
    </row>
    <row r="23" spans="1:25" ht="12.75">
      <c r="A23" s="88" t="s">
        <v>8</v>
      </c>
      <c r="B23" s="97">
        <v>150</v>
      </c>
      <c r="C23" s="97">
        <v>350</v>
      </c>
      <c r="D23" s="95">
        <v>465</v>
      </c>
      <c r="E23" s="97">
        <v>756</v>
      </c>
      <c r="F23" s="100">
        <v>1500</v>
      </c>
      <c r="G23" s="97">
        <v>380</v>
      </c>
      <c r="H23" s="97">
        <v>465</v>
      </c>
      <c r="I23" s="97">
        <v>510</v>
      </c>
      <c r="J23" s="97">
        <v>800</v>
      </c>
      <c r="K23" s="97">
        <v>1500.8</v>
      </c>
      <c r="M23" s="88" t="s">
        <v>8</v>
      </c>
      <c r="N23" s="97">
        <v>65.7</v>
      </c>
      <c r="O23" s="97">
        <v>171.1</v>
      </c>
      <c r="P23" s="97">
        <v>451.16</v>
      </c>
      <c r="Q23" s="97">
        <v>573.43</v>
      </c>
      <c r="R23" s="97">
        <v>1939.35</v>
      </c>
      <c r="S23" s="98">
        <v>3318.92</v>
      </c>
      <c r="T23" s="97">
        <v>231.83</v>
      </c>
      <c r="U23" s="97">
        <v>363.83</v>
      </c>
      <c r="V23" s="97">
        <v>472.95</v>
      </c>
      <c r="W23" s="97">
        <v>633.76</v>
      </c>
      <c r="X23" s="97">
        <v>1939.95</v>
      </c>
      <c r="Y23" s="97">
        <v>3249.16</v>
      </c>
    </row>
    <row r="24" spans="1:25" ht="12.75">
      <c r="A24" s="88" t="s">
        <v>13</v>
      </c>
      <c r="B24" s="97">
        <v>120</v>
      </c>
      <c r="C24" s="97">
        <v>360</v>
      </c>
      <c r="D24" s="95">
        <v>465</v>
      </c>
      <c r="E24" s="97">
        <v>700</v>
      </c>
      <c r="F24" s="100">
        <v>1200</v>
      </c>
      <c r="G24" s="97">
        <v>450</v>
      </c>
      <c r="H24" s="97">
        <v>465</v>
      </c>
      <c r="I24" s="97">
        <v>520</v>
      </c>
      <c r="J24" s="97">
        <v>800</v>
      </c>
      <c r="K24" s="97">
        <v>1400</v>
      </c>
      <c r="M24" s="88" t="s">
        <v>13</v>
      </c>
      <c r="N24" s="97">
        <v>60.51</v>
      </c>
      <c r="O24" s="97">
        <v>167.97</v>
      </c>
      <c r="P24" s="97">
        <v>454.02</v>
      </c>
      <c r="Q24" s="97">
        <v>565.5</v>
      </c>
      <c r="R24" s="97">
        <v>1622.87</v>
      </c>
      <c r="S24" s="98">
        <v>2680.05</v>
      </c>
      <c r="T24" s="97">
        <v>272.13</v>
      </c>
      <c r="U24" s="97">
        <v>387.72</v>
      </c>
      <c r="V24" s="97">
        <v>476.87</v>
      </c>
      <c r="W24" s="97">
        <v>643.55</v>
      </c>
      <c r="X24" s="97">
        <v>1745.45</v>
      </c>
      <c r="Y24" s="97">
        <v>2837.8</v>
      </c>
    </row>
    <row r="25" spans="1:25" ht="12.75">
      <c r="A25" s="88" t="s">
        <v>75</v>
      </c>
      <c r="B25" s="97">
        <v>120</v>
      </c>
      <c r="C25" s="97">
        <v>350</v>
      </c>
      <c r="D25" s="95">
        <v>475</v>
      </c>
      <c r="E25" s="97">
        <v>760</v>
      </c>
      <c r="F25" s="100">
        <v>1500</v>
      </c>
      <c r="G25" s="97">
        <v>400</v>
      </c>
      <c r="H25" s="97">
        <v>465</v>
      </c>
      <c r="I25" s="97">
        <v>540</v>
      </c>
      <c r="J25" s="97">
        <v>840</v>
      </c>
      <c r="K25" s="97">
        <v>1646.4</v>
      </c>
      <c r="M25" s="88" t="s">
        <v>75</v>
      </c>
      <c r="N25" s="97">
        <v>56.62</v>
      </c>
      <c r="O25" s="97">
        <v>160.01</v>
      </c>
      <c r="P25" s="97">
        <v>453.62</v>
      </c>
      <c r="Q25" s="97">
        <v>585.68</v>
      </c>
      <c r="R25" s="97">
        <v>1986.23</v>
      </c>
      <c r="S25" s="98">
        <v>3381.59</v>
      </c>
      <c r="T25" s="97">
        <v>245.83</v>
      </c>
      <c r="U25" s="97">
        <v>374.34</v>
      </c>
      <c r="V25" s="97">
        <v>481.53</v>
      </c>
      <c r="W25" s="97">
        <v>651.69</v>
      </c>
      <c r="X25" s="97">
        <v>2039.97</v>
      </c>
      <c r="Y25" s="97">
        <v>3376.16</v>
      </c>
    </row>
    <row r="26" spans="1:25" ht="12.75">
      <c r="A26" s="88" t="s">
        <v>14</v>
      </c>
      <c r="B26" s="97">
        <v>150</v>
      </c>
      <c r="C26" s="97">
        <v>360</v>
      </c>
      <c r="D26" s="95">
        <v>471</v>
      </c>
      <c r="E26" s="97">
        <v>800</v>
      </c>
      <c r="F26" s="100">
        <v>1500</v>
      </c>
      <c r="G26" s="97">
        <v>400</v>
      </c>
      <c r="H26" s="97">
        <v>465</v>
      </c>
      <c r="I26" s="97">
        <v>528</v>
      </c>
      <c r="J26" s="97">
        <v>829.5</v>
      </c>
      <c r="K26" s="97">
        <v>1550</v>
      </c>
      <c r="M26" s="88" t="s">
        <v>14</v>
      </c>
      <c r="N26" s="97">
        <v>65.28</v>
      </c>
      <c r="O26" s="97">
        <v>173.52</v>
      </c>
      <c r="P26" s="97">
        <v>452.49</v>
      </c>
      <c r="Q26" s="97">
        <v>587.09</v>
      </c>
      <c r="R26" s="97">
        <v>1922.99</v>
      </c>
      <c r="S26" s="98">
        <v>3244.59</v>
      </c>
      <c r="T26" s="97">
        <v>236.8</v>
      </c>
      <c r="U26" s="97">
        <v>269.35</v>
      </c>
      <c r="V26" s="97">
        <v>480.47</v>
      </c>
      <c r="W26" s="97">
        <v>656.99</v>
      </c>
      <c r="X26" s="97">
        <v>1979.18</v>
      </c>
      <c r="Y26" s="97">
        <v>3277.75</v>
      </c>
    </row>
    <row r="27" spans="1:25" ht="12.75">
      <c r="A27" s="88" t="s">
        <v>15</v>
      </c>
      <c r="B27" s="97">
        <v>120</v>
      </c>
      <c r="C27" s="97">
        <v>400</v>
      </c>
      <c r="D27" s="95">
        <v>479</v>
      </c>
      <c r="E27" s="97">
        <v>750</v>
      </c>
      <c r="F27" s="100">
        <v>1500</v>
      </c>
      <c r="G27" s="97">
        <v>422</v>
      </c>
      <c r="H27" s="97">
        <v>465</v>
      </c>
      <c r="I27" s="97">
        <v>529</v>
      </c>
      <c r="J27" s="97">
        <v>800</v>
      </c>
      <c r="K27" s="97">
        <v>1644</v>
      </c>
      <c r="M27" s="88" t="s">
        <v>15</v>
      </c>
      <c r="N27" s="97">
        <v>53.47</v>
      </c>
      <c r="O27" s="97">
        <v>168.51</v>
      </c>
      <c r="P27" s="97">
        <v>456.51</v>
      </c>
      <c r="Q27" s="97">
        <v>579.02</v>
      </c>
      <c r="R27" s="97">
        <v>1912.33</v>
      </c>
      <c r="S27" s="98">
        <v>3276.39</v>
      </c>
      <c r="T27" s="97">
        <v>263.28</v>
      </c>
      <c r="U27" s="97">
        <v>383.76</v>
      </c>
      <c r="V27" s="97">
        <v>481.27</v>
      </c>
      <c r="W27" s="97">
        <v>652.59</v>
      </c>
      <c r="X27" s="97">
        <v>5142.25</v>
      </c>
      <c r="Y27" s="97">
        <v>3670.23</v>
      </c>
    </row>
    <row r="28" spans="1:25" ht="12.75">
      <c r="A28" s="88" t="s">
        <v>16</v>
      </c>
      <c r="B28" s="97">
        <v>120</v>
      </c>
      <c r="C28" s="97">
        <v>380</v>
      </c>
      <c r="D28" s="95">
        <v>492</v>
      </c>
      <c r="E28" s="97">
        <v>800</v>
      </c>
      <c r="F28" s="100">
        <v>1600</v>
      </c>
      <c r="G28" s="97">
        <v>440</v>
      </c>
      <c r="H28" s="97">
        <v>465</v>
      </c>
      <c r="I28" s="97">
        <v>550</v>
      </c>
      <c r="J28" s="97">
        <v>900</v>
      </c>
      <c r="K28" s="97">
        <v>1853.2</v>
      </c>
      <c r="M28" s="88" t="s">
        <v>16</v>
      </c>
      <c r="N28" s="97">
        <v>58.82</v>
      </c>
      <c r="O28" s="97">
        <v>168.51</v>
      </c>
      <c r="P28" s="97">
        <v>457.85</v>
      </c>
      <c r="Q28" s="97">
        <v>613.77</v>
      </c>
      <c r="R28" s="97">
        <v>2129.92</v>
      </c>
      <c r="S28" s="98">
        <v>3632.36</v>
      </c>
      <c r="T28" s="97">
        <v>271.65</v>
      </c>
      <c r="U28" s="97">
        <v>387.31</v>
      </c>
      <c r="V28" s="97">
        <v>486.25</v>
      </c>
      <c r="W28" s="97">
        <v>683.83</v>
      </c>
      <c r="X28" s="97">
        <v>2173.18</v>
      </c>
      <c r="Y28" s="97">
        <v>3579.84</v>
      </c>
    </row>
    <row r="29" spans="1:25" ht="12.75">
      <c r="A29" s="88" t="s">
        <v>18</v>
      </c>
      <c r="B29" s="97">
        <v>100</v>
      </c>
      <c r="C29" s="97">
        <v>300</v>
      </c>
      <c r="D29" s="95">
        <v>490</v>
      </c>
      <c r="E29" s="97">
        <v>800</v>
      </c>
      <c r="F29" s="100">
        <v>1500</v>
      </c>
      <c r="G29" s="97">
        <v>360</v>
      </c>
      <c r="H29" s="97">
        <v>465</v>
      </c>
      <c r="I29" s="97">
        <v>547.5</v>
      </c>
      <c r="J29" s="97">
        <v>850</v>
      </c>
      <c r="K29" s="97">
        <v>1674</v>
      </c>
      <c r="M29" s="88" t="s">
        <v>18</v>
      </c>
      <c r="N29" s="97">
        <v>53.81</v>
      </c>
      <c r="O29" s="97">
        <v>147.4</v>
      </c>
      <c r="P29" s="97">
        <v>443.54</v>
      </c>
      <c r="Q29" s="97">
        <v>592.66</v>
      </c>
      <c r="R29" s="97">
        <v>1997.86</v>
      </c>
      <c r="S29" s="98">
        <v>3415.47</v>
      </c>
      <c r="T29" s="97">
        <v>219.58</v>
      </c>
      <c r="U29" s="97">
        <v>360.35</v>
      </c>
      <c r="V29" s="97">
        <v>488.37</v>
      </c>
      <c r="W29" s="97">
        <v>668.07</v>
      </c>
      <c r="X29" s="97">
        <v>2112.15</v>
      </c>
      <c r="Y29" s="97">
        <v>3541.98</v>
      </c>
    </row>
    <row r="30" spans="1:25" ht="12.75">
      <c r="A30" s="88" t="s">
        <v>10</v>
      </c>
      <c r="B30" s="97">
        <v>120</v>
      </c>
      <c r="C30" s="97">
        <v>383.75</v>
      </c>
      <c r="D30" s="95">
        <v>495</v>
      </c>
      <c r="E30" s="97">
        <v>800</v>
      </c>
      <c r="F30" s="100">
        <v>1500</v>
      </c>
      <c r="G30" s="97">
        <v>400</v>
      </c>
      <c r="H30" s="97">
        <v>465</v>
      </c>
      <c r="I30" s="97">
        <v>535</v>
      </c>
      <c r="J30" s="97">
        <v>842.5</v>
      </c>
      <c r="K30" s="97">
        <v>1527</v>
      </c>
      <c r="M30" s="88" t="s">
        <v>10</v>
      </c>
      <c r="N30" s="97">
        <v>61.76</v>
      </c>
      <c r="O30" s="97">
        <v>167.59</v>
      </c>
      <c r="P30" s="97">
        <v>456.73</v>
      </c>
      <c r="Q30" s="97">
        <v>596.48</v>
      </c>
      <c r="R30" s="97">
        <v>1893.96</v>
      </c>
      <c r="S30" s="98">
        <v>3181.58</v>
      </c>
      <c r="T30" s="97">
        <v>229.54</v>
      </c>
      <c r="U30" s="97">
        <v>365.15</v>
      </c>
      <c r="V30" s="97">
        <v>484.21</v>
      </c>
      <c r="W30" s="97">
        <v>659.93</v>
      </c>
      <c r="X30" s="97">
        <v>2027.94</v>
      </c>
      <c r="Y30" s="97">
        <v>3374.36</v>
      </c>
    </row>
    <row r="31" spans="1:25" ht="12.75">
      <c r="A31" s="88" t="s">
        <v>11</v>
      </c>
      <c r="B31" s="97">
        <v>150</v>
      </c>
      <c r="C31" s="97">
        <v>400</v>
      </c>
      <c r="D31" s="95">
        <v>495</v>
      </c>
      <c r="E31" s="97">
        <v>800</v>
      </c>
      <c r="F31" s="100">
        <v>1400</v>
      </c>
      <c r="G31" s="97">
        <v>400</v>
      </c>
      <c r="H31" s="97">
        <v>465</v>
      </c>
      <c r="I31" s="97">
        <v>520</v>
      </c>
      <c r="J31" s="97">
        <v>837.5</v>
      </c>
      <c r="K31" s="97">
        <v>1500</v>
      </c>
      <c r="M31" s="88" t="s">
        <v>11</v>
      </c>
      <c r="N31" s="97">
        <v>70.72</v>
      </c>
      <c r="O31" s="97">
        <v>186.55</v>
      </c>
      <c r="P31" s="97">
        <v>457.8</v>
      </c>
      <c r="Q31" s="97">
        <v>595.71</v>
      </c>
      <c r="R31" s="97">
        <v>1774.93</v>
      </c>
      <c r="S31" s="98">
        <v>2915.87</v>
      </c>
      <c r="T31" s="97">
        <v>251.52</v>
      </c>
      <c r="U31" s="97">
        <v>374.74</v>
      </c>
      <c r="V31" s="97">
        <v>482.56</v>
      </c>
      <c r="W31" s="97">
        <v>658.76</v>
      </c>
      <c r="X31" s="97">
        <v>1896.92</v>
      </c>
      <c r="Y31" s="97">
        <v>3106.17</v>
      </c>
    </row>
    <row r="32" spans="1:25" ht="12.75">
      <c r="A32" s="88" t="s">
        <v>7</v>
      </c>
      <c r="B32" s="97">
        <v>150</v>
      </c>
      <c r="C32" s="97">
        <v>400</v>
      </c>
      <c r="D32" s="95">
        <v>498</v>
      </c>
      <c r="E32" s="97">
        <v>800</v>
      </c>
      <c r="F32" s="100">
        <v>1500</v>
      </c>
      <c r="G32" s="97">
        <v>400</v>
      </c>
      <c r="H32" s="97">
        <v>465</v>
      </c>
      <c r="I32" s="97">
        <v>539.5</v>
      </c>
      <c r="J32" s="97">
        <v>839.25</v>
      </c>
      <c r="K32" s="97">
        <v>1600</v>
      </c>
      <c r="M32" s="88" t="s">
        <v>7</v>
      </c>
      <c r="N32" s="97">
        <v>73.22</v>
      </c>
      <c r="O32" s="97">
        <v>185.46</v>
      </c>
      <c r="P32" s="97">
        <v>459.06</v>
      </c>
      <c r="Q32" s="97">
        <v>602.74</v>
      </c>
      <c r="R32" s="97">
        <v>1926.21</v>
      </c>
      <c r="S32" s="98">
        <v>3243.66</v>
      </c>
      <c r="T32" s="97">
        <v>274.37</v>
      </c>
      <c r="U32" s="97">
        <v>387.2</v>
      </c>
      <c r="V32" s="97">
        <v>484.81</v>
      </c>
      <c r="W32" s="97">
        <v>662.62</v>
      </c>
      <c r="X32" s="97">
        <v>1994.31</v>
      </c>
      <c r="Y32" s="97">
        <v>3278.08</v>
      </c>
    </row>
    <row r="33" spans="1:25" ht="12.75">
      <c r="A33" s="88" t="s">
        <v>74</v>
      </c>
      <c r="B33" s="97">
        <v>150</v>
      </c>
      <c r="C33" s="97">
        <v>400</v>
      </c>
      <c r="D33" s="95">
        <v>510</v>
      </c>
      <c r="E33" s="97">
        <v>800</v>
      </c>
      <c r="F33" s="100">
        <v>1500</v>
      </c>
      <c r="G33" s="97">
        <v>400</v>
      </c>
      <c r="H33" s="97">
        <v>510</v>
      </c>
      <c r="I33" s="97">
        <v>560</v>
      </c>
      <c r="J33" s="97">
        <v>872.5</v>
      </c>
      <c r="K33" s="97">
        <v>1530</v>
      </c>
      <c r="M33" s="88" t="s">
        <v>74</v>
      </c>
      <c r="N33" s="97">
        <v>69.07</v>
      </c>
      <c r="O33" s="97">
        <v>184.8</v>
      </c>
      <c r="P33" s="97">
        <v>491.98</v>
      </c>
      <c r="Q33" s="97">
        <v>611.11</v>
      </c>
      <c r="R33" s="97">
        <v>1789.67</v>
      </c>
      <c r="S33" s="98">
        <v>2906.31</v>
      </c>
      <c r="T33" s="97">
        <v>255.88</v>
      </c>
      <c r="U33" s="97">
        <v>402.75</v>
      </c>
      <c r="V33" s="97">
        <v>518.33</v>
      </c>
      <c r="W33" s="97">
        <v>680.24</v>
      </c>
      <c r="X33" s="97">
        <v>1953.36</v>
      </c>
      <c r="Y33" s="97">
        <v>3167.78</v>
      </c>
    </row>
    <row r="34" spans="1:25" ht="12.75">
      <c r="A34" s="88" t="s">
        <v>12</v>
      </c>
      <c r="B34" s="97">
        <v>160</v>
      </c>
      <c r="C34" s="97">
        <v>400</v>
      </c>
      <c r="D34" s="95">
        <v>510</v>
      </c>
      <c r="E34" s="97">
        <v>800</v>
      </c>
      <c r="F34" s="100">
        <v>1500</v>
      </c>
      <c r="G34" s="97">
        <v>480</v>
      </c>
      <c r="H34" s="97">
        <v>510</v>
      </c>
      <c r="I34" s="97">
        <v>600</v>
      </c>
      <c r="J34" s="97">
        <v>864</v>
      </c>
      <c r="K34" s="97">
        <v>1600</v>
      </c>
      <c r="M34" s="88" t="s">
        <v>12</v>
      </c>
      <c r="N34" s="97">
        <v>72.43</v>
      </c>
      <c r="O34" s="97">
        <v>201.06</v>
      </c>
      <c r="P34" s="97">
        <v>502.58</v>
      </c>
      <c r="Q34" s="97">
        <v>637.59</v>
      </c>
      <c r="R34" s="97">
        <v>1912.31</v>
      </c>
      <c r="S34" s="98">
        <v>3169.97</v>
      </c>
      <c r="T34" s="97">
        <v>296.17</v>
      </c>
      <c r="U34" s="97">
        <v>423.75</v>
      </c>
      <c r="V34" s="97">
        <v>525.96</v>
      </c>
      <c r="W34" s="97">
        <v>690.91</v>
      </c>
      <c r="X34" s="97">
        <v>2011.44</v>
      </c>
      <c r="Y34" s="97">
        <v>3295.42</v>
      </c>
    </row>
    <row r="35" spans="1:25" ht="12.75">
      <c r="A35" s="88" t="s">
        <v>8</v>
      </c>
      <c r="B35" s="97">
        <v>150</v>
      </c>
      <c r="C35" s="97">
        <v>400</v>
      </c>
      <c r="D35" s="95">
        <v>510</v>
      </c>
      <c r="E35" s="97">
        <v>800</v>
      </c>
      <c r="F35" s="100">
        <v>1500</v>
      </c>
      <c r="G35" s="97">
        <v>480</v>
      </c>
      <c r="H35" s="97">
        <v>510</v>
      </c>
      <c r="I35" s="97">
        <v>580</v>
      </c>
      <c r="J35" s="97">
        <v>803.5</v>
      </c>
      <c r="K35" s="97">
        <v>1500</v>
      </c>
      <c r="M35" s="88" t="s">
        <v>8</v>
      </c>
      <c r="N35" s="97">
        <v>73.21</v>
      </c>
      <c r="O35" s="97">
        <v>193.22</v>
      </c>
      <c r="P35" s="97">
        <v>500.25</v>
      </c>
      <c r="Q35" s="97">
        <v>619.82</v>
      </c>
      <c r="R35" s="97">
        <v>1764.34</v>
      </c>
      <c r="S35" s="98">
        <v>2848.59</v>
      </c>
      <c r="T35" s="97">
        <v>290.32</v>
      </c>
      <c r="U35" s="97">
        <v>421.62</v>
      </c>
      <c r="V35" s="97">
        <v>523.23</v>
      </c>
      <c r="W35" s="97">
        <v>682.17</v>
      </c>
      <c r="X35" s="97">
        <v>1801.81</v>
      </c>
      <c r="Y35" s="97">
        <v>2850.86</v>
      </c>
    </row>
    <row r="36" spans="1:25" ht="12.75">
      <c r="A36" s="88" t="s">
        <v>13</v>
      </c>
      <c r="B36" s="97">
        <v>200</v>
      </c>
      <c r="C36" s="97">
        <v>400</v>
      </c>
      <c r="D36" s="95">
        <v>510</v>
      </c>
      <c r="E36" s="97">
        <v>800</v>
      </c>
      <c r="F36" s="96">
        <v>1500</v>
      </c>
      <c r="G36" s="97">
        <v>500</v>
      </c>
      <c r="H36" s="97">
        <v>510</v>
      </c>
      <c r="I36" s="97">
        <v>600</v>
      </c>
      <c r="J36" s="97">
        <v>900</v>
      </c>
      <c r="K36" s="97">
        <v>1782</v>
      </c>
      <c r="M36" s="88" t="s">
        <v>13</v>
      </c>
      <c r="N36" s="97">
        <v>80.18</v>
      </c>
      <c r="O36" s="97">
        <v>205.57</v>
      </c>
      <c r="P36" s="97">
        <v>501.03</v>
      </c>
      <c r="Q36" s="97">
        <v>641.18</v>
      </c>
      <c r="R36" s="97">
        <v>1884.11</v>
      </c>
      <c r="S36" s="98">
        <v>3116.94</v>
      </c>
      <c r="T36" s="97">
        <v>320.61</v>
      </c>
      <c r="U36" s="97">
        <v>434.05</v>
      </c>
      <c r="V36" s="97">
        <v>535.6</v>
      </c>
      <c r="W36" s="97">
        <v>712.48</v>
      </c>
      <c r="X36" s="97">
        <v>2012.42</v>
      </c>
      <c r="Y36" s="97">
        <v>3221.79</v>
      </c>
    </row>
    <row r="37" spans="1:25" ht="12.75">
      <c r="A37" s="88" t="s">
        <v>75</v>
      </c>
      <c r="B37" s="97">
        <v>200</v>
      </c>
      <c r="C37" s="97">
        <v>400</v>
      </c>
      <c r="D37" s="95">
        <v>510</v>
      </c>
      <c r="E37" s="97">
        <v>800</v>
      </c>
      <c r="F37" s="96">
        <v>1500</v>
      </c>
      <c r="G37" s="97">
        <v>480</v>
      </c>
      <c r="H37" s="97">
        <v>510</v>
      </c>
      <c r="I37" s="97">
        <v>580</v>
      </c>
      <c r="J37" s="97">
        <v>847.5</v>
      </c>
      <c r="K37" s="97">
        <v>1530</v>
      </c>
      <c r="M37" s="88" t="s">
        <v>75</v>
      </c>
      <c r="N37" s="97">
        <v>85.47</v>
      </c>
      <c r="O37" s="97">
        <v>215.95</v>
      </c>
      <c r="P37" s="97">
        <v>504.78</v>
      </c>
      <c r="Q37" s="97">
        <v>634.5</v>
      </c>
      <c r="R37" s="97">
        <v>1923.74</v>
      </c>
      <c r="S37" s="98">
        <v>3242.73</v>
      </c>
      <c r="T37" s="97">
        <v>304.37</v>
      </c>
      <c r="U37" s="97">
        <v>427.17</v>
      </c>
      <c r="V37" s="97">
        <v>525.24</v>
      </c>
      <c r="W37" s="97">
        <v>693.19</v>
      </c>
      <c r="X37" s="97">
        <v>2068.43</v>
      </c>
      <c r="Y37" s="97">
        <v>3507.73</v>
      </c>
    </row>
    <row r="38" spans="1:25" ht="12.75">
      <c r="A38" s="88" t="s">
        <v>14</v>
      </c>
      <c r="B38" s="97">
        <v>200</v>
      </c>
      <c r="C38" s="97">
        <v>400</v>
      </c>
      <c r="D38" s="95">
        <v>537</v>
      </c>
      <c r="E38" s="97">
        <v>830</v>
      </c>
      <c r="F38" s="96">
        <v>1700</v>
      </c>
      <c r="G38" s="97">
        <v>450</v>
      </c>
      <c r="H38" s="97">
        <v>510</v>
      </c>
      <c r="I38" s="97">
        <v>600</v>
      </c>
      <c r="J38" s="97">
        <v>900</v>
      </c>
      <c r="K38" s="97">
        <v>1750</v>
      </c>
      <c r="M38" s="88" t="s">
        <v>14</v>
      </c>
      <c r="N38" s="97">
        <v>87.08</v>
      </c>
      <c r="O38" s="97">
        <v>211.77</v>
      </c>
      <c r="P38" s="97">
        <v>504.97</v>
      </c>
      <c r="Q38" s="97">
        <v>670.65</v>
      </c>
      <c r="R38" s="97">
        <v>2034.64</v>
      </c>
      <c r="S38" s="98">
        <v>3351.09</v>
      </c>
      <c r="T38" s="97">
        <v>283.47</v>
      </c>
      <c r="U38" s="97">
        <v>417.9</v>
      </c>
      <c r="V38" s="97">
        <v>533.68</v>
      </c>
      <c r="W38" s="97">
        <v>715.58</v>
      </c>
      <c r="X38" s="97">
        <v>2127.59</v>
      </c>
      <c r="Y38" s="97">
        <v>3503.65</v>
      </c>
    </row>
    <row r="39" spans="1:25" ht="12.75">
      <c r="A39" s="88" t="s">
        <v>15</v>
      </c>
      <c r="B39" s="97">
        <v>200</v>
      </c>
      <c r="C39" s="97">
        <v>450</v>
      </c>
      <c r="D39" s="95">
        <v>510</v>
      </c>
      <c r="E39" s="97">
        <v>800</v>
      </c>
      <c r="F39" s="96">
        <v>1500</v>
      </c>
      <c r="G39" s="97">
        <v>450</v>
      </c>
      <c r="H39" s="97">
        <v>510</v>
      </c>
      <c r="I39" s="97">
        <v>564</v>
      </c>
      <c r="J39" s="97">
        <v>846</v>
      </c>
      <c r="K39" s="97">
        <v>1608.4</v>
      </c>
      <c r="M39" s="88" t="s">
        <v>15</v>
      </c>
      <c r="N39" s="97">
        <v>84.91</v>
      </c>
      <c r="O39" s="97">
        <v>212.45</v>
      </c>
      <c r="P39" s="97">
        <v>507.28</v>
      </c>
      <c r="Q39" s="97">
        <v>643.74</v>
      </c>
      <c r="R39" s="97">
        <v>1842.65</v>
      </c>
      <c r="S39" s="98">
        <v>2959.33</v>
      </c>
      <c r="T39" s="97">
        <v>276.64</v>
      </c>
      <c r="U39" s="97">
        <v>415.63</v>
      </c>
      <c r="V39" s="97">
        <v>522.23</v>
      </c>
      <c r="W39" s="97">
        <v>692.77</v>
      </c>
      <c r="X39" s="97">
        <v>1993.23</v>
      </c>
      <c r="Y39" s="97">
        <v>3247.73</v>
      </c>
    </row>
    <row r="40" spans="1:25" ht="12.75">
      <c r="A40" s="88" t="s">
        <v>16</v>
      </c>
      <c r="B40" s="97">
        <v>200</v>
      </c>
      <c r="C40" s="97">
        <v>500</v>
      </c>
      <c r="D40" s="95">
        <v>530</v>
      </c>
      <c r="E40" s="97">
        <v>854</v>
      </c>
      <c r="F40" s="96">
        <v>1600</v>
      </c>
      <c r="G40" s="97">
        <v>500</v>
      </c>
      <c r="H40" s="97">
        <v>510</v>
      </c>
      <c r="I40" s="97">
        <v>595</v>
      </c>
      <c r="J40" s="97">
        <v>900</v>
      </c>
      <c r="K40" s="97">
        <v>1700</v>
      </c>
      <c r="M40" s="88" t="s">
        <v>16</v>
      </c>
      <c r="N40" s="97">
        <v>107.07</v>
      </c>
      <c r="O40" s="97">
        <v>245.57</v>
      </c>
      <c r="P40" s="97">
        <v>510.44</v>
      </c>
      <c r="Q40" s="97">
        <v>669.78</v>
      </c>
      <c r="R40" s="97">
        <v>2102.08</v>
      </c>
      <c r="S40" s="98">
        <v>3522.89</v>
      </c>
      <c r="T40" s="97">
        <v>312.98</v>
      </c>
      <c r="U40" s="97">
        <v>431.37</v>
      </c>
      <c r="V40" s="97">
        <v>528.68</v>
      </c>
      <c r="W40" s="97">
        <v>709.14</v>
      </c>
      <c r="X40" s="97">
        <v>2290.25</v>
      </c>
      <c r="Y40" s="97">
        <v>3953.71</v>
      </c>
    </row>
    <row r="41" spans="1:25" ht="12.75">
      <c r="A41" s="88" t="s">
        <v>18</v>
      </c>
      <c r="B41" s="97">
        <v>200</v>
      </c>
      <c r="C41" s="97">
        <v>480</v>
      </c>
      <c r="D41" s="95">
        <v>520</v>
      </c>
      <c r="E41" s="97">
        <v>800</v>
      </c>
      <c r="F41" s="96">
        <v>1600</v>
      </c>
      <c r="G41" s="97">
        <v>500</v>
      </c>
      <c r="H41" s="97">
        <v>510</v>
      </c>
      <c r="I41" s="97">
        <v>583</v>
      </c>
      <c r="J41" s="97">
        <v>870</v>
      </c>
      <c r="K41" s="97">
        <v>1780</v>
      </c>
      <c r="M41" s="88" t="s">
        <v>18</v>
      </c>
      <c r="N41" s="97">
        <v>99.67</v>
      </c>
      <c r="O41" s="97">
        <v>228.86</v>
      </c>
      <c r="P41" s="97">
        <v>509.07</v>
      </c>
      <c r="Q41" s="97">
        <v>652.15</v>
      </c>
      <c r="R41" s="97">
        <v>1915.16</v>
      </c>
      <c r="S41" s="98">
        <v>3091.02</v>
      </c>
      <c r="T41" s="97">
        <v>321.71</v>
      </c>
      <c r="U41" s="97">
        <v>434.65</v>
      </c>
      <c r="V41" s="97">
        <v>525.76</v>
      </c>
      <c r="W41" s="97">
        <v>696</v>
      </c>
      <c r="X41" s="97">
        <v>2017.83</v>
      </c>
      <c r="Y41" s="97">
        <v>3232.08</v>
      </c>
    </row>
    <row r="42" spans="1:25" ht="12.75">
      <c r="A42" s="88" t="s">
        <v>10</v>
      </c>
      <c r="B42" s="97">
        <v>200</v>
      </c>
      <c r="C42" s="97">
        <v>500</v>
      </c>
      <c r="D42" s="95">
        <v>555</v>
      </c>
      <c r="E42" s="97">
        <v>850</v>
      </c>
      <c r="F42" s="96">
        <v>1539</v>
      </c>
      <c r="G42" s="97">
        <v>500</v>
      </c>
      <c r="H42" s="97">
        <v>510</v>
      </c>
      <c r="I42" s="97">
        <v>600</v>
      </c>
      <c r="J42" s="97">
        <v>900</v>
      </c>
      <c r="K42" s="97">
        <v>1530</v>
      </c>
      <c r="M42" s="88" t="s">
        <v>10</v>
      </c>
      <c r="N42" s="97">
        <v>89.23</v>
      </c>
      <c r="O42" s="97">
        <v>229.7</v>
      </c>
      <c r="P42" s="97">
        <v>513.4</v>
      </c>
      <c r="Q42" s="97">
        <v>675.98</v>
      </c>
      <c r="R42" s="97">
        <v>1999.43</v>
      </c>
      <c r="S42" s="98">
        <v>3298.92</v>
      </c>
      <c r="T42" s="97">
        <v>305.52</v>
      </c>
      <c r="U42" s="97">
        <v>428.26</v>
      </c>
      <c r="V42" s="97">
        <v>537.76</v>
      </c>
      <c r="W42" s="97">
        <v>713.34</v>
      </c>
      <c r="X42" s="97">
        <v>2012.17</v>
      </c>
      <c r="Y42" s="97">
        <v>3313.06</v>
      </c>
    </row>
    <row r="43" spans="1:25" ht="12.75">
      <c r="A43" s="88" t="s">
        <v>11</v>
      </c>
      <c r="B43" s="97">
        <v>180</v>
      </c>
      <c r="C43" s="97">
        <v>430</v>
      </c>
      <c r="D43" s="95">
        <v>518</v>
      </c>
      <c r="E43" s="97">
        <v>800</v>
      </c>
      <c r="F43" s="96">
        <v>1700</v>
      </c>
      <c r="G43" s="97">
        <v>504</v>
      </c>
      <c r="H43" s="97">
        <v>510</v>
      </c>
      <c r="I43" s="97">
        <v>592</v>
      </c>
      <c r="J43" s="97">
        <v>850</v>
      </c>
      <c r="K43" s="97">
        <v>1650</v>
      </c>
      <c r="M43" s="88" t="s">
        <v>11</v>
      </c>
      <c r="N43" s="97">
        <v>78.63</v>
      </c>
      <c r="O43" s="97">
        <v>214.28</v>
      </c>
      <c r="P43" s="97">
        <v>506.83</v>
      </c>
      <c r="Q43" s="97">
        <v>645.75</v>
      </c>
      <c r="R43" s="97">
        <v>2058.99</v>
      </c>
      <c r="S43" s="98">
        <v>3445.53</v>
      </c>
      <c r="T43" s="97">
        <v>308.54</v>
      </c>
      <c r="U43" s="97">
        <v>429.42</v>
      </c>
      <c r="V43" s="97">
        <v>527.18</v>
      </c>
      <c r="W43" s="97">
        <v>700.56</v>
      </c>
      <c r="X43" s="97">
        <v>2110.26</v>
      </c>
      <c r="Y43" s="97">
        <v>3507.68</v>
      </c>
    </row>
    <row r="44" spans="1:25" ht="12.75">
      <c r="A44" s="95" t="s">
        <v>7</v>
      </c>
      <c r="B44" s="95">
        <v>200</v>
      </c>
      <c r="C44" s="95">
        <v>500</v>
      </c>
      <c r="D44" s="95">
        <v>555</v>
      </c>
      <c r="E44" s="95">
        <v>903</v>
      </c>
      <c r="F44" s="96">
        <v>1600</v>
      </c>
      <c r="G44" s="95">
        <v>500</v>
      </c>
      <c r="H44" s="95">
        <v>510</v>
      </c>
      <c r="I44" s="95">
        <v>600</v>
      </c>
      <c r="J44" s="95">
        <v>980</v>
      </c>
      <c r="K44" s="95">
        <v>1600</v>
      </c>
      <c r="M44" s="95" t="s">
        <v>7</v>
      </c>
      <c r="N44" s="95">
        <v>102</v>
      </c>
      <c r="O44" s="95">
        <v>248</v>
      </c>
      <c r="P44" s="95">
        <v>514</v>
      </c>
      <c r="Q44" s="95">
        <v>702</v>
      </c>
      <c r="R44" s="95">
        <v>2089</v>
      </c>
      <c r="S44" s="98">
        <v>3442</v>
      </c>
      <c r="T44" s="95">
        <v>319</v>
      </c>
      <c r="U44" s="95">
        <v>433</v>
      </c>
      <c r="V44" s="95">
        <v>539</v>
      </c>
      <c r="W44" s="95">
        <v>738</v>
      </c>
      <c r="X44" s="95">
        <v>2041</v>
      </c>
      <c r="Y44" s="95">
        <v>3297</v>
      </c>
    </row>
    <row r="45" spans="1:25" ht="12.75">
      <c r="A45" s="95" t="s">
        <v>74</v>
      </c>
      <c r="B45" s="95">
        <v>200</v>
      </c>
      <c r="C45" s="95">
        <v>500</v>
      </c>
      <c r="D45" s="95">
        <v>580</v>
      </c>
      <c r="E45" s="95">
        <v>849</v>
      </c>
      <c r="F45" s="96">
        <v>1500</v>
      </c>
      <c r="G45" s="95">
        <v>510</v>
      </c>
      <c r="H45" s="95">
        <v>540</v>
      </c>
      <c r="I45" s="95">
        <v>600</v>
      </c>
      <c r="J45" s="95">
        <v>980</v>
      </c>
      <c r="K45" s="95">
        <v>1600</v>
      </c>
      <c r="L45" s="95"/>
      <c r="M45" s="95" t="s">
        <v>74</v>
      </c>
      <c r="N45" s="95">
        <v>99</v>
      </c>
      <c r="O45" s="95">
        <v>244</v>
      </c>
      <c r="P45" s="95">
        <v>532</v>
      </c>
      <c r="Q45" s="95">
        <v>682</v>
      </c>
      <c r="R45" s="95">
        <v>1938</v>
      </c>
      <c r="S45" s="98">
        <v>3150</v>
      </c>
      <c r="T45" s="95">
        <v>332</v>
      </c>
      <c r="U45" s="95">
        <v>446</v>
      </c>
      <c r="V45" s="95">
        <v>566</v>
      </c>
      <c r="W45" s="95">
        <v>742</v>
      </c>
      <c r="X45" s="95">
        <v>2046</v>
      </c>
      <c r="Y45" s="95">
        <v>3293</v>
      </c>
    </row>
    <row r="46" spans="1:25" ht="12.75">
      <c r="A46" s="95" t="s">
        <v>12</v>
      </c>
      <c r="B46" s="95">
        <v>200</v>
      </c>
      <c r="C46" s="95">
        <v>477</v>
      </c>
      <c r="D46" s="95">
        <v>565</v>
      </c>
      <c r="E46" s="95">
        <v>900</v>
      </c>
      <c r="F46" s="96">
        <v>1600</v>
      </c>
      <c r="G46" s="95">
        <v>500</v>
      </c>
      <c r="H46" s="95">
        <v>540</v>
      </c>
      <c r="I46" s="95">
        <v>600</v>
      </c>
      <c r="J46" s="95">
        <v>900</v>
      </c>
      <c r="K46" s="95">
        <v>1600</v>
      </c>
      <c r="L46" s="95"/>
      <c r="M46" s="95" t="s">
        <v>12</v>
      </c>
      <c r="N46" s="95">
        <v>83</v>
      </c>
      <c r="O46" s="95">
        <v>219</v>
      </c>
      <c r="P46" s="95">
        <v>536</v>
      </c>
      <c r="Q46" s="95">
        <v>692</v>
      </c>
      <c r="R46" s="95">
        <v>2086</v>
      </c>
      <c r="S46" s="98">
        <v>3433</v>
      </c>
      <c r="T46" s="95">
        <v>312</v>
      </c>
      <c r="U46" s="95">
        <v>446</v>
      </c>
      <c r="V46" s="95">
        <v>562</v>
      </c>
      <c r="W46" s="95">
        <v>736</v>
      </c>
      <c r="X46" s="95">
        <v>2063</v>
      </c>
      <c r="Y46" s="95">
        <v>3353</v>
      </c>
    </row>
    <row r="47" spans="1:25" ht="12.75">
      <c r="A47" s="95" t="s">
        <v>8</v>
      </c>
      <c r="B47" s="95">
        <v>200</v>
      </c>
      <c r="C47" s="95">
        <v>500</v>
      </c>
      <c r="D47" s="95">
        <v>565</v>
      </c>
      <c r="E47" s="95">
        <v>900</v>
      </c>
      <c r="F47" s="96">
        <v>1700</v>
      </c>
      <c r="G47" s="95">
        <v>500</v>
      </c>
      <c r="H47" s="95">
        <v>545</v>
      </c>
      <c r="I47" s="95">
        <v>600</v>
      </c>
      <c r="J47" s="95">
        <v>950</v>
      </c>
      <c r="K47" s="95">
        <v>1700</v>
      </c>
      <c r="L47" s="95"/>
      <c r="M47" s="95" t="s">
        <v>8</v>
      </c>
      <c r="N47" s="95">
        <v>89</v>
      </c>
      <c r="O47" s="95">
        <v>223</v>
      </c>
      <c r="P47" s="95">
        <v>541</v>
      </c>
      <c r="Q47" s="95">
        <v>699</v>
      </c>
      <c r="R47" s="95">
        <v>2029</v>
      </c>
      <c r="S47" s="98">
        <v>3270</v>
      </c>
      <c r="T47" s="95">
        <v>285</v>
      </c>
      <c r="U47" s="95">
        <v>439</v>
      </c>
      <c r="V47" s="95">
        <v>563</v>
      </c>
      <c r="W47" s="95">
        <v>750</v>
      </c>
      <c r="X47" s="95">
        <v>2066</v>
      </c>
      <c r="Y47" s="95">
        <v>3318</v>
      </c>
    </row>
    <row r="48" spans="1:25" ht="12.75">
      <c r="A48" s="95" t="s">
        <v>13</v>
      </c>
      <c r="B48" s="95">
        <v>200</v>
      </c>
      <c r="C48" s="95">
        <v>500</v>
      </c>
      <c r="D48" s="95">
        <v>590</v>
      </c>
      <c r="E48" s="95">
        <v>900</v>
      </c>
      <c r="F48" s="96">
        <v>1600</v>
      </c>
      <c r="G48" s="95">
        <v>540</v>
      </c>
      <c r="H48" s="95">
        <v>545</v>
      </c>
      <c r="I48" s="95">
        <v>630</v>
      </c>
      <c r="J48" s="95">
        <v>1000</v>
      </c>
      <c r="K48" s="95">
        <v>1600</v>
      </c>
      <c r="L48" s="95"/>
      <c r="M48" s="95" t="s">
        <v>13</v>
      </c>
      <c r="N48" s="95">
        <v>98</v>
      </c>
      <c r="O48" s="95">
        <v>235</v>
      </c>
      <c r="P48" s="95">
        <v>544</v>
      </c>
      <c r="Q48" s="95">
        <v>708</v>
      </c>
      <c r="R48" s="95">
        <v>2121</v>
      </c>
      <c r="S48" s="98">
        <v>3534</v>
      </c>
      <c r="T48" s="95">
        <v>324</v>
      </c>
      <c r="U48" s="95">
        <v>557</v>
      </c>
      <c r="V48" s="95">
        <v>570</v>
      </c>
      <c r="W48" s="95">
        <v>764</v>
      </c>
      <c r="X48" s="95">
        <v>2064</v>
      </c>
      <c r="Y48" s="95">
        <v>3307</v>
      </c>
    </row>
    <row r="49" spans="1:25" s="95" customFormat="1" ht="12.75">
      <c r="A49" s="95" t="s">
        <v>43</v>
      </c>
      <c r="B49" s="95">
        <v>200</v>
      </c>
      <c r="C49" s="95">
        <v>480</v>
      </c>
      <c r="D49" s="95">
        <v>570</v>
      </c>
      <c r="E49" s="95">
        <v>865</v>
      </c>
      <c r="F49" s="96">
        <v>1700</v>
      </c>
      <c r="G49" s="95">
        <v>540</v>
      </c>
      <c r="H49" s="95">
        <v>545</v>
      </c>
      <c r="I49" s="95">
        <v>600</v>
      </c>
      <c r="J49" s="95">
        <v>945</v>
      </c>
      <c r="K49" s="95">
        <v>1700</v>
      </c>
      <c r="M49" s="95" t="s">
        <v>75</v>
      </c>
      <c r="N49" s="95">
        <v>98</v>
      </c>
      <c r="O49" s="95">
        <v>226</v>
      </c>
      <c r="P49" s="95">
        <v>541</v>
      </c>
      <c r="Q49" s="95">
        <v>694</v>
      </c>
      <c r="R49" s="95">
        <v>2093</v>
      </c>
      <c r="S49" s="98">
        <v>3480</v>
      </c>
      <c r="T49" s="95">
        <v>317</v>
      </c>
      <c r="U49" s="95">
        <v>454</v>
      </c>
      <c r="V49" s="95">
        <v>566</v>
      </c>
      <c r="W49" s="95">
        <v>745</v>
      </c>
      <c r="X49" s="95">
        <v>2018</v>
      </c>
      <c r="Y49" s="95">
        <v>3217</v>
      </c>
    </row>
    <row r="50" spans="1:25" s="95" customFormat="1" ht="12.75">
      <c r="A50" s="95" t="s">
        <v>14</v>
      </c>
      <c r="B50" s="95">
        <v>200</v>
      </c>
      <c r="C50" s="95">
        <v>500</v>
      </c>
      <c r="D50" s="95">
        <v>575</v>
      </c>
      <c r="E50" s="95">
        <v>880</v>
      </c>
      <c r="F50" s="95">
        <v>1600</v>
      </c>
      <c r="G50" s="101">
        <v>520</v>
      </c>
      <c r="H50" s="95">
        <v>545</v>
      </c>
      <c r="I50" s="95">
        <v>600</v>
      </c>
      <c r="J50" s="95">
        <v>950</v>
      </c>
      <c r="K50" s="95">
        <v>1700</v>
      </c>
      <c r="M50" s="95" t="s">
        <v>14</v>
      </c>
      <c r="N50" s="95">
        <v>104</v>
      </c>
      <c r="O50" s="95">
        <v>244</v>
      </c>
      <c r="P50" s="95">
        <v>544</v>
      </c>
      <c r="Q50" s="95">
        <v>693</v>
      </c>
      <c r="R50" s="95">
        <v>2160</v>
      </c>
      <c r="S50" s="102">
        <v>3683</v>
      </c>
      <c r="T50" s="101">
        <v>343</v>
      </c>
      <c r="U50" s="95">
        <v>464</v>
      </c>
      <c r="V50" s="95">
        <v>564</v>
      </c>
      <c r="W50" s="95">
        <v>753</v>
      </c>
      <c r="X50" s="95">
        <v>2033</v>
      </c>
      <c r="Y50" s="95">
        <v>3251</v>
      </c>
    </row>
    <row r="51" spans="1:25" s="95" customFormat="1" ht="12.75">
      <c r="A51" s="95" t="s">
        <v>15</v>
      </c>
      <c r="B51" s="95">
        <v>200</v>
      </c>
      <c r="C51" s="95">
        <v>509</v>
      </c>
      <c r="D51" s="95">
        <v>600</v>
      </c>
      <c r="E51" s="95">
        <v>1000</v>
      </c>
      <c r="F51" s="96">
        <v>2000</v>
      </c>
      <c r="G51" s="95">
        <v>500</v>
      </c>
      <c r="H51" s="95">
        <v>545</v>
      </c>
      <c r="I51" s="95">
        <v>620</v>
      </c>
      <c r="J51" s="95">
        <v>1000</v>
      </c>
      <c r="K51" s="95">
        <v>2000</v>
      </c>
      <c r="M51" s="95" t="s">
        <v>15</v>
      </c>
      <c r="N51" s="95">
        <v>110</v>
      </c>
      <c r="O51" s="95">
        <v>263</v>
      </c>
      <c r="P51" s="95">
        <v>552</v>
      </c>
      <c r="Q51" s="95">
        <v>737</v>
      </c>
      <c r="R51" s="95">
        <v>2144</v>
      </c>
      <c r="S51" s="98">
        <v>3427</v>
      </c>
      <c r="T51" s="95">
        <v>320</v>
      </c>
      <c r="U51" s="95">
        <v>455</v>
      </c>
      <c r="V51" s="95">
        <v>567</v>
      </c>
      <c r="W51" s="95">
        <v>772</v>
      </c>
      <c r="X51" s="95">
        <v>2118</v>
      </c>
      <c r="Y51" s="95">
        <v>3343</v>
      </c>
    </row>
    <row r="52" spans="1:25" s="95" customFormat="1" ht="12.75">
      <c r="A52" s="95" t="s">
        <v>16</v>
      </c>
      <c r="B52" s="95">
        <v>200</v>
      </c>
      <c r="C52" s="95">
        <v>520</v>
      </c>
      <c r="D52" s="95">
        <v>600</v>
      </c>
      <c r="E52" s="95">
        <v>1000</v>
      </c>
      <c r="F52" s="96">
        <v>1700</v>
      </c>
      <c r="G52" s="95">
        <v>500</v>
      </c>
      <c r="H52" s="95">
        <v>545</v>
      </c>
      <c r="I52" s="95">
        <v>640</v>
      </c>
      <c r="J52" s="95">
        <v>1000</v>
      </c>
      <c r="K52" s="95">
        <v>1800</v>
      </c>
      <c r="M52" s="95" t="s">
        <v>16</v>
      </c>
      <c r="N52" s="95">
        <v>109</v>
      </c>
      <c r="O52" s="95">
        <v>263</v>
      </c>
      <c r="P52" s="95">
        <v>557</v>
      </c>
      <c r="Q52" s="95">
        <v>750</v>
      </c>
      <c r="R52" s="95">
        <v>2040</v>
      </c>
      <c r="S52" s="98">
        <v>3237</v>
      </c>
      <c r="T52" s="95">
        <v>314</v>
      </c>
      <c r="U52" s="95">
        <v>452</v>
      </c>
      <c r="V52" s="95">
        <v>577</v>
      </c>
      <c r="W52" s="95">
        <v>792</v>
      </c>
      <c r="X52" s="95">
        <v>2165</v>
      </c>
      <c r="Y52" s="95">
        <v>3508</v>
      </c>
    </row>
    <row r="53" spans="1:25" s="95" customFormat="1" ht="13.5" thickBot="1">
      <c r="A53" s="103" t="s">
        <v>18</v>
      </c>
      <c r="B53" s="103">
        <v>200</v>
      </c>
      <c r="C53" s="103">
        <v>545</v>
      </c>
      <c r="D53" s="103">
        <v>600</v>
      </c>
      <c r="E53" s="103">
        <v>1000</v>
      </c>
      <c r="F53" s="104">
        <v>2000</v>
      </c>
      <c r="G53" s="103">
        <v>535</v>
      </c>
      <c r="H53" s="103">
        <v>545</v>
      </c>
      <c r="I53" s="103">
        <v>670</v>
      </c>
      <c r="J53" s="103">
        <v>1000</v>
      </c>
      <c r="K53" s="103">
        <v>1800</v>
      </c>
      <c r="L53" s="103"/>
      <c r="M53" s="103" t="s">
        <v>18</v>
      </c>
      <c r="N53" s="103">
        <v>119</v>
      </c>
      <c r="O53" s="103">
        <v>276</v>
      </c>
      <c r="P53" s="103">
        <v>558</v>
      </c>
      <c r="Q53" s="103">
        <v>768</v>
      </c>
      <c r="R53" s="103">
        <v>2247</v>
      </c>
      <c r="S53" s="105">
        <v>3623</v>
      </c>
      <c r="T53" s="103">
        <v>328</v>
      </c>
      <c r="U53" s="103">
        <v>458</v>
      </c>
      <c r="V53" s="103">
        <v>584</v>
      </c>
      <c r="W53" s="103">
        <v>816</v>
      </c>
      <c r="X53" s="103">
        <v>2106</v>
      </c>
      <c r="Y53" s="103">
        <v>3277</v>
      </c>
    </row>
    <row r="54" spans="1:13" ht="12.75">
      <c r="A54" s="106" t="s">
        <v>84</v>
      </c>
      <c r="M54" s="106" t="s">
        <v>84</v>
      </c>
    </row>
    <row r="55" spans="1:13" ht="12.75">
      <c r="A55" s="106" t="s">
        <v>98</v>
      </c>
      <c r="M55" s="106" t="s">
        <v>98</v>
      </c>
    </row>
    <row r="56" spans="1:13" ht="12.75">
      <c r="A56" s="106" t="s">
        <v>104</v>
      </c>
      <c r="M56" s="106" t="s">
        <v>104</v>
      </c>
    </row>
    <row r="57" spans="1:13" ht="12.75">
      <c r="A57" s="106" t="s">
        <v>94</v>
      </c>
      <c r="M57" s="106" t="s">
        <v>94</v>
      </c>
    </row>
    <row r="58" spans="1:13" ht="12.75">
      <c r="A58" s="106" t="s">
        <v>0</v>
      </c>
      <c r="M58" s="106" t="s">
        <v>0</v>
      </c>
    </row>
    <row r="60" spans="1:13" ht="12.75">
      <c r="A60" s="107" t="s">
        <v>114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M60" s="107" t="s">
        <v>114</v>
      </c>
    </row>
    <row r="63" ht="15">
      <c r="C63" s="114" t="s">
        <v>139</v>
      </c>
    </row>
  </sheetData>
  <sheetProtection/>
  <mergeCells count="6"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6" r:id="rId3"/>
  <headerFooter alignWithMargins="0">
    <oddHeader>&amp;C&amp;F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3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</cols>
  <sheetData>
    <row r="1" spans="1:2" ht="12.75">
      <c r="A1" t="s">
        <v>70</v>
      </c>
      <c r="B1" s="45"/>
    </row>
    <row r="2" spans="1:9" ht="13.5">
      <c r="A2" s="48" t="s">
        <v>111</v>
      </c>
      <c r="B2" s="47"/>
      <c r="C2" s="47"/>
      <c r="D2" s="47"/>
      <c r="E2" s="47"/>
      <c r="F2" s="47"/>
      <c r="G2" s="47"/>
      <c r="H2" s="47"/>
      <c r="I2" s="47"/>
    </row>
    <row r="3" spans="1:9" ht="13.5">
      <c r="A3" s="48" t="s">
        <v>80</v>
      </c>
      <c r="B3" s="47"/>
      <c r="C3" s="47"/>
      <c r="D3" s="47"/>
      <c r="E3" s="47"/>
      <c r="F3" s="47"/>
      <c r="G3" s="47"/>
      <c r="H3" s="47"/>
      <c r="I3" s="47"/>
    </row>
    <row r="4" spans="1:9" ht="13.5">
      <c r="A4" s="48" t="s">
        <v>81</v>
      </c>
      <c r="B4" s="47"/>
      <c r="C4" s="47"/>
      <c r="D4" s="47"/>
      <c r="E4" s="47"/>
      <c r="F4" s="47"/>
      <c r="G4" s="47"/>
      <c r="H4" s="47"/>
      <c r="I4" s="47"/>
    </row>
    <row r="5" spans="1:9" ht="13.5">
      <c r="A5" s="50"/>
      <c r="B5" s="51"/>
      <c r="D5" s="74"/>
      <c r="E5" s="74"/>
      <c r="F5" s="74"/>
      <c r="G5" s="74"/>
      <c r="H5" s="75"/>
      <c r="I5" s="74"/>
    </row>
    <row r="6" spans="1:12" ht="12.75">
      <c r="A6" s="159" t="s">
        <v>82</v>
      </c>
      <c r="B6" s="159" t="s">
        <v>73</v>
      </c>
      <c r="C6" s="162" t="s">
        <v>87</v>
      </c>
      <c r="D6" s="162"/>
      <c r="E6" s="162"/>
      <c r="F6" s="162"/>
      <c r="G6" s="162"/>
      <c r="H6" s="162"/>
      <c r="I6" s="162"/>
      <c r="J6" s="162"/>
      <c r="K6" s="162"/>
      <c r="L6" s="162"/>
    </row>
    <row r="7" spans="1:12" ht="54">
      <c r="A7" s="160"/>
      <c r="B7" s="160"/>
      <c r="C7" s="59" t="s">
        <v>17</v>
      </c>
      <c r="D7" s="59" t="s">
        <v>107</v>
      </c>
      <c r="E7" s="59" t="s">
        <v>108</v>
      </c>
      <c r="F7" s="59" t="s">
        <v>109</v>
      </c>
      <c r="G7" s="59" t="s">
        <v>88</v>
      </c>
      <c r="H7" s="59" t="s">
        <v>89</v>
      </c>
      <c r="I7" s="59" t="s">
        <v>90</v>
      </c>
      <c r="J7" s="59" t="s">
        <v>91</v>
      </c>
      <c r="K7" s="59" t="s">
        <v>92</v>
      </c>
      <c r="L7" s="59" t="s">
        <v>62</v>
      </c>
    </row>
    <row r="8" spans="1:12" ht="13.5">
      <c r="A8" s="60"/>
      <c r="B8" s="60"/>
      <c r="C8" s="60"/>
      <c r="D8" s="60"/>
      <c r="E8" s="60"/>
      <c r="F8" s="60"/>
      <c r="G8" s="60"/>
      <c r="H8" s="60"/>
      <c r="I8" s="60"/>
      <c r="J8" s="61"/>
      <c r="K8" s="61"/>
      <c r="L8" s="61"/>
    </row>
    <row r="9" spans="1:12" ht="12.75">
      <c r="A9" s="60" t="s">
        <v>74</v>
      </c>
      <c r="B9" s="60">
        <v>2008</v>
      </c>
      <c r="C9" s="62" t="s">
        <v>95</v>
      </c>
      <c r="D9" s="62" t="s">
        <v>83</v>
      </c>
      <c r="E9" s="62" t="s">
        <v>83</v>
      </c>
      <c r="F9" s="62" t="s">
        <v>83</v>
      </c>
      <c r="G9" s="62" t="s">
        <v>95</v>
      </c>
      <c r="H9" s="62" t="s">
        <v>83</v>
      </c>
      <c r="I9" s="62" t="s">
        <v>83</v>
      </c>
      <c r="J9" s="62" t="s">
        <v>83</v>
      </c>
      <c r="K9" s="62" t="s">
        <v>83</v>
      </c>
      <c r="L9" s="62" t="s">
        <v>83</v>
      </c>
    </row>
    <row r="10" spans="1:12" ht="12.75">
      <c r="A10" s="60" t="s">
        <v>12</v>
      </c>
      <c r="B10" s="60">
        <f>B9</f>
        <v>2008</v>
      </c>
      <c r="C10" s="62" t="s">
        <v>95</v>
      </c>
      <c r="D10" s="62" t="s">
        <v>83</v>
      </c>
      <c r="E10" s="62" t="s">
        <v>83</v>
      </c>
      <c r="F10" s="62" t="s">
        <v>83</v>
      </c>
      <c r="G10" s="62" t="s">
        <v>95</v>
      </c>
      <c r="H10" s="62" t="s">
        <v>83</v>
      </c>
      <c r="I10" s="62" t="s">
        <v>83</v>
      </c>
      <c r="J10" s="62" t="s">
        <v>83</v>
      </c>
      <c r="K10" s="62" t="s">
        <v>83</v>
      </c>
      <c r="L10" s="62" t="s">
        <v>83</v>
      </c>
    </row>
    <row r="11" spans="1:12" ht="12.75">
      <c r="A11" s="60" t="s">
        <v>8</v>
      </c>
      <c r="B11" s="60">
        <f aca="true" t="shared" si="0" ref="B11:B20">B10</f>
        <v>2008</v>
      </c>
      <c r="C11" s="62" t="s">
        <v>95</v>
      </c>
      <c r="D11" s="62" t="s">
        <v>83</v>
      </c>
      <c r="E11" s="62" t="s">
        <v>83</v>
      </c>
      <c r="F11" s="62" t="s">
        <v>83</v>
      </c>
      <c r="G11" s="62" t="s">
        <v>95</v>
      </c>
      <c r="H11" s="62" t="s">
        <v>83</v>
      </c>
      <c r="I11" s="62" t="s">
        <v>83</v>
      </c>
      <c r="J11" s="62" t="s">
        <v>83</v>
      </c>
      <c r="K11" s="62" t="s">
        <v>83</v>
      </c>
      <c r="L11" s="62" t="s">
        <v>83</v>
      </c>
    </row>
    <row r="12" spans="1:12" ht="12.75">
      <c r="A12" s="60" t="s">
        <v>13</v>
      </c>
      <c r="B12" s="60">
        <f t="shared" si="0"/>
        <v>2008</v>
      </c>
      <c r="C12" s="62" t="s">
        <v>95</v>
      </c>
      <c r="D12" s="62" t="s">
        <v>83</v>
      </c>
      <c r="E12" s="62" t="s">
        <v>83</v>
      </c>
      <c r="F12" s="62" t="s">
        <v>83</v>
      </c>
      <c r="G12" s="62" t="s">
        <v>95</v>
      </c>
      <c r="H12" s="62" t="s">
        <v>83</v>
      </c>
      <c r="I12" s="62" t="s">
        <v>83</v>
      </c>
      <c r="J12" s="62" t="s">
        <v>83</v>
      </c>
      <c r="K12" s="62" t="s">
        <v>83</v>
      </c>
      <c r="L12" s="62" t="s">
        <v>83</v>
      </c>
    </row>
    <row r="13" spans="1:12" ht="12.75">
      <c r="A13" s="60" t="s">
        <v>75</v>
      </c>
      <c r="B13" s="60">
        <f t="shared" si="0"/>
        <v>2008</v>
      </c>
      <c r="C13" s="62" t="s">
        <v>95</v>
      </c>
      <c r="D13" s="62" t="s">
        <v>83</v>
      </c>
      <c r="E13" s="62" t="s">
        <v>83</v>
      </c>
      <c r="F13" s="62" t="s">
        <v>83</v>
      </c>
      <c r="G13" s="62" t="s">
        <v>95</v>
      </c>
      <c r="H13" s="62" t="s">
        <v>83</v>
      </c>
      <c r="I13" s="62" t="s">
        <v>83</v>
      </c>
      <c r="J13" s="62" t="s">
        <v>83</v>
      </c>
      <c r="K13" s="62" t="s">
        <v>83</v>
      </c>
      <c r="L13" s="62" t="s">
        <v>83</v>
      </c>
    </row>
    <row r="14" spans="1:12" ht="12.75">
      <c r="A14" s="60" t="s">
        <v>14</v>
      </c>
      <c r="B14" s="60">
        <f t="shared" si="0"/>
        <v>2008</v>
      </c>
      <c r="C14" s="62" t="s">
        <v>95</v>
      </c>
      <c r="D14" s="62" t="s">
        <v>83</v>
      </c>
      <c r="E14" s="62" t="s">
        <v>83</v>
      </c>
      <c r="F14" s="62" t="s">
        <v>83</v>
      </c>
      <c r="G14" s="62" t="s">
        <v>95</v>
      </c>
      <c r="H14" s="62" t="s">
        <v>83</v>
      </c>
      <c r="I14" s="62" t="s">
        <v>83</v>
      </c>
      <c r="J14" s="62" t="s">
        <v>83</v>
      </c>
      <c r="K14" s="62" t="s">
        <v>83</v>
      </c>
      <c r="L14" s="62" t="s">
        <v>83</v>
      </c>
    </row>
    <row r="15" spans="1:12" ht="12.75">
      <c r="A15" s="60" t="s">
        <v>15</v>
      </c>
      <c r="B15" s="60">
        <f t="shared" si="0"/>
        <v>2008</v>
      </c>
      <c r="C15" s="62" t="s">
        <v>95</v>
      </c>
      <c r="D15" s="62" t="s">
        <v>83</v>
      </c>
      <c r="E15" s="62" t="s">
        <v>83</v>
      </c>
      <c r="F15" s="62" t="s">
        <v>83</v>
      </c>
      <c r="G15" s="62" t="s">
        <v>95</v>
      </c>
      <c r="H15" s="62" t="s">
        <v>83</v>
      </c>
      <c r="I15" s="62" t="s">
        <v>83</v>
      </c>
      <c r="J15" s="62" t="s">
        <v>83</v>
      </c>
      <c r="K15" s="62" t="s">
        <v>83</v>
      </c>
      <c r="L15" s="62" t="s">
        <v>83</v>
      </c>
    </row>
    <row r="16" spans="1:12" ht="12.75">
      <c r="A16" s="60" t="s">
        <v>16</v>
      </c>
      <c r="B16" s="60">
        <f t="shared" si="0"/>
        <v>2008</v>
      </c>
      <c r="C16" s="62" t="s">
        <v>95</v>
      </c>
      <c r="D16" s="62" t="s">
        <v>83</v>
      </c>
      <c r="E16" s="62" t="s">
        <v>83</v>
      </c>
      <c r="F16" s="62" t="s">
        <v>83</v>
      </c>
      <c r="G16" s="62" t="s">
        <v>95</v>
      </c>
      <c r="H16" s="62" t="s">
        <v>83</v>
      </c>
      <c r="I16" s="62" t="s">
        <v>83</v>
      </c>
      <c r="J16" s="62" t="s">
        <v>83</v>
      </c>
      <c r="K16" s="62" t="s">
        <v>83</v>
      </c>
      <c r="L16" s="62" t="s">
        <v>83</v>
      </c>
    </row>
    <row r="17" spans="1:12" ht="12.75">
      <c r="A17" s="60" t="s">
        <v>18</v>
      </c>
      <c r="B17" s="60">
        <f t="shared" si="0"/>
        <v>2008</v>
      </c>
      <c r="C17" s="62">
        <v>659</v>
      </c>
      <c r="D17" s="62">
        <v>566</v>
      </c>
      <c r="E17" s="62">
        <v>634</v>
      </c>
      <c r="F17" s="62">
        <v>640</v>
      </c>
      <c r="G17" s="62">
        <v>751</v>
      </c>
      <c r="H17" s="62">
        <v>620</v>
      </c>
      <c r="I17" s="62">
        <v>697</v>
      </c>
      <c r="J17" s="62">
        <v>435</v>
      </c>
      <c r="K17" s="62">
        <v>1442</v>
      </c>
      <c r="L17" s="62">
        <v>483</v>
      </c>
    </row>
    <row r="18" spans="1:12" ht="12.75">
      <c r="A18" s="60" t="s">
        <v>10</v>
      </c>
      <c r="B18" s="60">
        <f t="shared" si="0"/>
        <v>2008</v>
      </c>
      <c r="C18" s="62">
        <v>732</v>
      </c>
      <c r="D18" s="62">
        <v>599</v>
      </c>
      <c r="E18" s="62">
        <v>651</v>
      </c>
      <c r="F18" s="62">
        <v>698</v>
      </c>
      <c r="G18" s="62">
        <v>839</v>
      </c>
      <c r="H18" s="62">
        <v>657</v>
      </c>
      <c r="I18" s="62">
        <v>755</v>
      </c>
      <c r="J18" s="62">
        <v>453</v>
      </c>
      <c r="K18" s="62">
        <v>1733</v>
      </c>
      <c r="L18" s="62">
        <v>508</v>
      </c>
    </row>
    <row r="19" spans="1:12" ht="12.75">
      <c r="A19" s="60" t="s">
        <v>11</v>
      </c>
      <c r="B19" s="60">
        <f t="shared" si="0"/>
        <v>2008</v>
      </c>
      <c r="C19" s="62">
        <v>776</v>
      </c>
      <c r="D19" s="62">
        <v>645</v>
      </c>
      <c r="E19" s="62">
        <v>636</v>
      </c>
      <c r="F19" s="62">
        <v>689</v>
      </c>
      <c r="G19" s="62">
        <v>858</v>
      </c>
      <c r="H19" s="62">
        <v>697</v>
      </c>
      <c r="I19" s="62">
        <v>780</v>
      </c>
      <c r="J19" s="62">
        <v>488</v>
      </c>
      <c r="K19" s="62">
        <v>1754</v>
      </c>
      <c r="L19" s="62">
        <v>503</v>
      </c>
    </row>
    <row r="20" spans="1:12" ht="12.75">
      <c r="A20" s="60" t="s">
        <v>7</v>
      </c>
      <c r="B20" s="60">
        <f t="shared" si="0"/>
        <v>2008</v>
      </c>
      <c r="C20" s="62">
        <v>745</v>
      </c>
      <c r="D20" s="62">
        <v>544</v>
      </c>
      <c r="E20" s="62">
        <v>609</v>
      </c>
      <c r="F20" s="62">
        <v>692</v>
      </c>
      <c r="G20" s="62">
        <v>788</v>
      </c>
      <c r="H20" s="62">
        <v>634</v>
      </c>
      <c r="I20" s="62">
        <v>710</v>
      </c>
      <c r="J20" s="62">
        <v>432</v>
      </c>
      <c r="K20" s="62">
        <v>1842</v>
      </c>
      <c r="L20" s="62">
        <v>511</v>
      </c>
    </row>
    <row r="21" spans="1:12" ht="12.75">
      <c r="A21" s="60" t="s">
        <v>74</v>
      </c>
      <c r="B21" s="60">
        <v>2009</v>
      </c>
      <c r="C21" s="62">
        <v>768</v>
      </c>
      <c r="D21" s="62">
        <v>682</v>
      </c>
      <c r="E21" s="62">
        <v>604</v>
      </c>
      <c r="F21" s="62">
        <v>702</v>
      </c>
      <c r="G21" s="62">
        <v>880</v>
      </c>
      <c r="H21" s="62">
        <v>671</v>
      </c>
      <c r="I21" s="62">
        <v>740</v>
      </c>
      <c r="J21" s="62">
        <v>499</v>
      </c>
      <c r="K21" s="62">
        <v>2131</v>
      </c>
      <c r="L21" s="62">
        <v>500</v>
      </c>
    </row>
    <row r="22" spans="1:12" ht="12.75">
      <c r="A22" s="60" t="s">
        <v>12</v>
      </c>
      <c r="B22" s="60">
        <f>B21</f>
        <v>2009</v>
      </c>
      <c r="C22" s="62">
        <v>786</v>
      </c>
      <c r="D22" s="62">
        <v>693</v>
      </c>
      <c r="E22" s="62">
        <v>631</v>
      </c>
      <c r="F22" s="62">
        <v>708</v>
      </c>
      <c r="G22" s="62">
        <v>889</v>
      </c>
      <c r="H22" s="62">
        <v>683</v>
      </c>
      <c r="I22" s="62">
        <v>748</v>
      </c>
      <c r="J22" s="62">
        <v>513</v>
      </c>
      <c r="K22" s="62">
        <v>1974</v>
      </c>
      <c r="L22" s="62">
        <v>484</v>
      </c>
    </row>
    <row r="23" spans="1:12" ht="12.75">
      <c r="A23" s="60" t="s">
        <v>8</v>
      </c>
      <c r="B23" s="60">
        <f aca="true" t="shared" si="1" ref="B23:B32">B22</f>
        <v>2009</v>
      </c>
      <c r="C23" s="62">
        <v>784</v>
      </c>
      <c r="D23" s="62">
        <v>622</v>
      </c>
      <c r="E23" s="62">
        <v>692</v>
      </c>
      <c r="F23" s="62">
        <v>744</v>
      </c>
      <c r="G23" s="62">
        <v>853</v>
      </c>
      <c r="H23" s="62">
        <v>699</v>
      </c>
      <c r="I23" s="62">
        <v>780</v>
      </c>
      <c r="J23" s="62">
        <v>499</v>
      </c>
      <c r="K23" s="62">
        <v>1711</v>
      </c>
      <c r="L23" s="62">
        <v>516</v>
      </c>
    </row>
    <row r="24" spans="1:12" ht="12.75">
      <c r="A24" s="60" t="s">
        <v>13</v>
      </c>
      <c r="B24" s="60">
        <f t="shared" si="1"/>
        <v>2009</v>
      </c>
      <c r="C24" s="62">
        <v>703</v>
      </c>
      <c r="D24" s="62">
        <v>680</v>
      </c>
      <c r="E24" s="62">
        <v>636</v>
      </c>
      <c r="F24" s="62">
        <v>687</v>
      </c>
      <c r="G24" s="62">
        <v>814</v>
      </c>
      <c r="H24" s="62">
        <v>677</v>
      </c>
      <c r="I24" s="62">
        <v>735</v>
      </c>
      <c r="J24" s="62">
        <v>508</v>
      </c>
      <c r="K24" s="62">
        <v>1546</v>
      </c>
      <c r="L24" s="62">
        <v>444</v>
      </c>
    </row>
    <row r="25" spans="1:12" ht="12.75">
      <c r="A25" s="60" t="s">
        <v>75</v>
      </c>
      <c r="B25" s="60">
        <f t="shared" si="1"/>
        <v>2009</v>
      </c>
      <c r="C25" s="62">
        <v>797</v>
      </c>
      <c r="D25" s="62">
        <v>658</v>
      </c>
      <c r="E25" s="62">
        <v>653</v>
      </c>
      <c r="F25" s="62">
        <v>728</v>
      </c>
      <c r="G25" s="62">
        <v>888</v>
      </c>
      <c r="H25" s="62">
        <v>689</v>
      </c>
      <c r="I25" s="62">
        <v>771</v>
      </c>
      <c r="J25" s="62">
        <v>475</v>
      </c>
      <c r="K25" s="62">
        <v>1976</v>
      </c>
      <c r="L25" s="62">
        <v>524</v>
      </c>
    </row>
    <row r="26" spans="1:12" ht="12.75">
      <c r="A26" s="60" t="s">
        <v>14</v>
      </c>
      <c r="B26" s="60">
        <f t="shared" si="1"/>
        <v>2009</v>
      </c>
      <c r="C26" s="62">
        <v>784</v>
      </c>
      <c r="D26" s="62">
        <v>679</v>
      </c>
      <c r="E26" s="62">
        <v>644</v>
      </c>
      <c r="F26" s="62">
        <v>747</v>
      </c>
      <c r="G26" s="62">
        <v>873</v>
      </c>
      <c r="H26" s="62">
        <v>705</v>
      </c>
      <c r="I26" s="62">
        <v>783</v>
      </c>
      <c r="J26" s="62">
        <v>503</v>
      </c>
      <c r="K26" s="62">
        <v>1715</v>
      </c>
      <c r="L26" s="62">
        <v>540</v>
      </c>
    </row>
    <row r="27" spans="1:12" ht="12.75">
      <c r="A27" s="60" t="s">
        <v>15</v>
      </c>
      <c r="B27" s="60">
        <f t="shared" si="1"/>
        <v>2009</v>
      </c>
      <c r="C27" s="62">
        <v>779</v>
      </c>
      <c r="D27" s="62">
        <v>592</v>
      </c>
      <c r="E27" s="62">
        <v>756</v>
      </c>
      <c r="F27" s="62">
        <v>695</v>
      </c>
      <c r="G27" s="62">
        <v>915</v>
      </c>
      <c r="H27" s="62">
        <v>681</v>
      </c>
      <c r="I27" s="62">
        <v>746</v>
      </c>
      <c r="J27" s="62">
        <v>478</v>
      </c>
      <c r="K27" s="62">
        <v>1998</v>
      </c>
      <c r="L27" s="62">
        <v>477</v>
      </c>
    </row>
    <row r="28" spans="1:12" ht="12.75">
      <c r="A28" s="60" t="s">
        <v>16</v>
      </c>
      <c r="B28" s="60">
        <f t="shared" si="1"/>
        <v>2009</v>
      </c>
      <c r="C28" s="62">
        <v>843</v>
      </c>
      <c r="D28" s="62">
        <v>659</v>
      </c>
      <c r="E28" s="62">
        <v>661</v>
      </c>
      <c r="F28" s="62">
        <v>800</v>
      </c>
      <c r="G28" s="62">
        <v>933</v>
      </c>
      <c r="H28" s="62">
        <v>740</v>
      </c>
      <c r="I28" s="62">
        <v>812</v>
      </c>
      <c r="J28" s="62">
        <v>512</v>
      </c>
      <c r="K28" s="62">
        <v>1954</v>
      </c>
      <c r="L28" s="62">
        <v>551</v>
      </c>
    </row>
    <row r="29" spans="1:12" ht="12.75">
      <c r="A29" s="60" t="s">
        <v>18</v>
      </c>
      <c r="B29" s="60">
        <f t="shared" si="1"/>
        <v>2009</v>
      </c>
      <c r="C29" s="62">
        <v>796</v>
      </c>
      <c r="D29" s="62">
        <v>664</v>
      </c>
      <c r="E29" s="62">
        <v>714</v>
      </c>
      <c r="F29" s="62">
        <v>776</v>
      </c>
      <c r="G29" s="62">
        <v>907</v>
      </c>
      <c r="H29" s="62">
        <v>729</v>
      </c>
      <c r="I29" s="62">
        <v>806</v>
      </c>
      <c r="J29" s="62">
        <v>530</v>
      </c>
      <c r="K29" s="62">
        <v>1853</v>
      </c>
      <c r="L29" s="62">
        <v>501</v>
      </c>
    </row>
    <row r="30" spans="1:12" ht="12.75">
      <c r="A30" s="60" t="s">
        <v>10</v>
      </c>
      <c r="B30" s="60">
        <f t="shared" si="1"/>
        <v>2009</v>
      </c>
      <c r="C30" s="62">
        <v>779</v>
      </c>
      <c r="D30" s="62">
        <v>668</v>
      </c>
      <c r="E30" s="62">
        <v>630</v>
      </c>
      <c r="F30" s="62">
        <v>723</v>
      </c>
      <c r="G30" s="62">
        <v>885</v>
      </c>
      <c r="H30" s="62">
        <v>695</v>
      </c>
      <c r="I30" s="62">
        <v>774</v>
      </c>
      <c r="J30" s="62">
        <v>492</v>
      </c>
      <c r="K30" s="62">
        <v>1794</v>
      </c>
      <c r="L30" s="62">
        <v>526</v>
      </c>
    </row>
    <row r="31" spans="1:12" ht="12.75">
      <c r="A31" s="60" t="s">
        <v>11</v>
      </c>
      <c r="B31" s="60">
        <f t="shared" si="1"/>
        <v>2009</v>
      </c>
      <c r="C31" s="62">
        <v>754</v>
      </c>
      <c r="D31" s="62">
        <v>593</v>
      </c>
      <c r="E31" s="62">
        <v>641</v>
      </c>
      <c r="F31" s="62">
        <v>747</v>
      </c>
      <c r="G31" s="62">
        <v>853</v>
      </c>
      <c r="H31" s="62">
        <v>695</v>
      </c>
      <c r="I31" s="62">
        <v>778</v>
      </c>
      <c r="J31" s="62">
        <v>461</v>
      </c>
      <c r="K31" s="62">
        <v>1724</v>
      </c>
      <c r="L31" s="62">
        <v>524</v>
      </c>
    </row>
    <row r="32" spans="1:12" ht="12.75">
      <c r="A32" s="60" t="s">
        <v>7</v>
      </c>
      <c r="B32" s="60">
        <f t="shared" si="1"/>
        <v>2009</v>
      </c>
      <c r="C32" s="62">
        <v>794</v>
      </c>
      <c r="D32" s="62">
        <v>713</v>
      </c>
      <c r="E32" s="62">
        <v>693</v>
      </c>
      <c r="F32" s="62">
        <v>738</v>
      </c>
      <c r="G32" s="62">
        <v>882</v>
      </c>
      <c r="H32" s="62">
        <v>728</v>
      </c>
      <c r="I32" s="62">
        <v>810</v>
      </c>
      <c r="J32" s="62">
        <v>493</v>
      </c>
      <c r="K32" s="62">
        <v>1759</v>
      </c>
      <c r="L32" s="62">
        <v>572</v>
      </c>
    </row>
    <row r="33" spans="1:12" ht="12.75">
      <c r="A33" s="60" t="s">
        <v>74</v>
      </c>
      <c r="B33" s="60">
        <v>2010</v>
      </c>
      <c r="C33" s="62">
        <v>770</v>
      </c>
      <c r="D33" s="62">
        <v>702</v>
      </c>
      <c r="E33" s="62">
        <v>722</v>
      </c>
      <c r="F33" s="62">
        <v>737</v>
      </c>
      <c r="G33" s="62">
        <v>889</v>
      </c>
      <c r="H33" s="62">
        <v>733</v>
      </c>
      <c r="I33" s="62">
        <v>807</v>
      </c>
      <c r="J33" s="62">
        <v>503</v>
      </c>
      <c r="K33" s="62">
        <v>1854</v>
      </c>
      <c r="L33" s="62">
        <v>463</v>
      </c>
    </row>
    <row r="34" spans="1:12" ht="12.75">
      <c r="A34" s="60" t="s">
        <v>12</v>
      </c>
      <c r="B34" s="60">
        <f>B33</f>
        <v>2010</v>
      </c>
      <c r="C34" s="62">
        <v>814</v>
      </c>
      <c r="D34" s="62">
        <v>711</v>
      </c>
      <c r="E34" s="62">
        <v>702</v>
      </c>
      <c r="F34" s="62">
        <v>771</v>
      </c>
      <c r="G34" s="62">
        <v>913</v>
      </c>
      <c r="H34" s="62">
        <v>742</v>
      </c>
      <c r="I34" s="62">
        <v>800</v>
      </c>
      <c r="J34" s="62">
        <v>566</v>
      </c>
      <c r="K34" s="62">
        <v>1926</v>
      </c>
      <c r="L34" s="62">
        <v>576</v>
      </c>
    </row>
    <row r="35" spans="1:12" ht="12.75">
      <c r="A35" s="60" t="s">
        <v>8</v>
      </c>
      <c r="B35" s="60">
        <f aca="true" t="shared" si="2" ref="B35:B44">B34</f>
        <v>2010</v>
      </c>
      <c r="C35" s="62">
        <v>770</v>
      </c>
      <c r="D35" s="62">
        <v>702</v>
      </c>
      <c r="E35" s="62">
        <v>724</v>
      </c>
      <c r="F35" s="62">
        <v>753</v>
      </c>
      <c r="G35" s="62">
        <v>858</v>
      </c>
      <c r="H35" s="62">
        <v>736</v>
      </c>
      <c r="I35" s="62">
        <v>807</v>
      </c>
      <c r="J35" s="62">
        <v>508</v>
      </c>
      <c r="K35" s="62">
        <v>1642</v>
      </c>
      <c r="L35" s="62">
        <v>521</v>
      </c>
    </row>
    <row r="36" spans="1:12" ht="12.75">
      <c r="A36" s="60" t="s">
        <v>13</v>
      </c>
      <c r="B36" s="60">
        <f t="shared" si="2"/>
        <v>2010</v>
      </c>
      <c r="C36" s="62">
        <v>808</v>
      </c>
      <c r="D36" s="62">
        <v>714</v>
      </c>
      <c r="E36" s="62">
        <v>684</v>
      </c>
      <c r="F36" s="62">
        <v>801</v>
      </c>
      <c r="G36" s="62">
        <v>924</v>
      </c>
      <c r="H36" s="62">
        <v>753</v>
      </c>
      <c r="I36" s="62">
        <v>831</v>
      </c>
      <c r="J36" s="62">
        <v>515</v>
      </c>
      <c r="K36" s="62">
        <v>1904</v>
      </c>
      <c r="L36" s="62">
        <v>513</v>
      </c>
    </row>
    <row r="37" spans="1:12" ht="12.75">
      <c r="A37" s="60" t="s">
        <v>75</v>
      </c>
      <c r="B37" s="60">
        <f t="shared" si="2"/>
        <v>2010</v>
      </c>
      <c r="C37" s="62">
        <v>820</v>
      </c>
      <c r="D37" s="62">
        <v>683</v>
      </c>
      <c r="E37" s="62">
        <v>693</v>
      </c>
      <c r="F37" s="62">
        <v>796</v>
      </c>
      <c r="G37" s="62">
        <v>929</v>
      </c>
      <c r="H37" s="62">
        <v>734</v>
      </c>
      <c r="I37" s="62">
        <v>800</v>
      </c>
      <c r="J37" s="62">
        <v>527</v>
      </c>
      <c r="K37" s="62">
        <v>2150</v>
      </c>
      <c r="L37" s="62">
        <v>576</v>
      </c>
    </row>
    <row r="38" spans="1:12" ht="12.75">
      <c r="A38" s="60" t="s">
        <v>14</v>
      </c>
      <c r="B38" s="60">
        <f t="shared" si="2"/>
        <v>2010</v>
      </c>
      <c r="C38" s="62">
        <v>856</v>
      </c>
      <c r="D38" s="62">
        <v>730</v>
      </c>
      <c r="E38" s="62">
        <v>805</v>
      </c>
      <c r="F38" s="62">
        <v>775</v>
      </c>
      <c r="G38" s="62">
        <v>949</v>
      </c>
      <c r="H38" s="62">
        <v>782</v>
      </c>
      <c r="I38" s="62">
        <v>850</v>
      </c>
      <c r="J38" s="62">
        <v>578</v>
      </c>
      <c r="K38" s="62">
        <v>1935</v>
      </c>
      <c r="L38" s="62">
        <v>551</v>
      </c>
    </row>
    <row r="39" spans="1:12" ht="12.75">
      <c r="A39" s="60" t="s">
        <v>15</v>
      </c>
      <c r="B39" s="60">
        <f t="shared" si="2"/>
        <v>2010</v>
      </c>
      <c r="C39" s="62">
        <v>802</v>
      </c>
      <c r="D39" s="62">
        <v>741</v>
      </c>
      <c r="E39" s="62">
        <v>755</v>
      </c>
      <c r="F39" s="62">
        <v>775</v>
      </c>
      <c r="G39" s="62">
        <v>906</v>
      </c>
      <c r="H39" s="62">
        <v>756</v>
      </c>
      <c r="I39" s="62">
        <v>824</v>
      </c>
      <c r="J39" s="62">
        <v>536</v>
      </c>
      <c r="K39" s="62">
        <v>1898</v>
      </c>
      <c r="L39" s="62">
        <v>555</v>
      </c>
    </row>
    <row r="40" spans="1:12" ht="12.75">
      <c r="A40" s="60" t="s">
        <v>16</v>
      </c>
      <c r="B40" s="60">
        <f t="shared" si="2"/>
        <v>2010</v>
      </c>
      <c r="C40" s="62" t="s">
        <v>95</v>
      </c>
      <c r="D40" s="62"/>
      <c r="E40" s="62"/>
      <c r="F40" s="62"/>
      <c r="G40" s="62" t="s">
        <v>95</v>
      </c>
      <c r="H40" s="62"/>
      <c r="I40" s="62"/>
      <c r="J40" s="62"/>
      <c r="K40" s="62"/>
      <c r="L40" s="62"/>
    </row>
    <row r="41" spans="1:12" ht="12.75">
      <c r="A41" s="60" t="s">
        <v>18</v>
      </c>
      <c r="B41" s="60">
        <f t="shared" si="2"/>
        <v>2010</v>
      </c>
      <c r="C41" s="62" t="s">
        <v>95</v>
      </c>
      <c r="D41" s="62"/>
      <c r="E41" s="62"/>
      <c r="F41" s="62"/>
      <c r="G41" s="62" t="s">
        <v>95</v>
      </c>
      <c r="H41" s="62"/>
      <c r="I41" s="62"/>
      <c r="J41" s="62"/>
      <c r="K41" s="62"/>
      <c r="L41" s="62"/>
    </row>
    <row r="42" spans="1:12" ht="12.75">
      <c r="A42" s="60" t="s">
        <v>10</v>
      </c>
      <c r="B42" s="60">
        <f t="shared" si="2"/>
        <v>2010</v>
      </c>
      <c r="C42" s="63" t="s">
        <v>95</v>
      </c>
      <c r="D42" s="63"/>
      <c r="E42" s="63"/>
      <c r="F42" s="63"/>
      <c r="G42" s="63" t="s">
        <v>95</v>
      </c>
      <c r="H42" s="63"/>
      <c r="I42" s="63"/>
      <c r="J42" s="63"/>
      <c r="K42" s="63"/>
      <c r="L42" s="63"/>
    </row>
    <row r="43" spans="1:12" ht="12.75">
      <c r="A43" s="60" t="s">
        <v>11</v>
      </c>
      <c r="B43" s="60">
        <f t="shared" si="2"/>
        <v>2010</v>
      </c>
      <c r="C43" s="63" t="s">
        <v>95</v>
      </c>
      <c r="D43" s="63"/>
      <c r="E43" s="63"/>
      <c r="F43" s="63"/>
      <c r="G43" s="63" t="s">
        <v>95</v>
      </c>
      <c r="H43" s="63"/>
      <c r="I43" s="63"/>
      <c r="J43" s="63"/>
      <c r="K43" s="63"/>
      <c r="L43" s="63"/>
    </row>
    <row r="44" spans="1:12" ht="12.75">
      <c r="A44" s="50" t="s">
        <v>7</v>
      </c>
      <c r="B44" s="50">
        <f t="shared" si="2"/>
        <v>2010</v>
      </c>
      <c r="C44" s="64" t="s">
        <v>95</v>
      </c>
      <c r="D44" s="64"/>
      <c r="E44" s="64"/>
      <c r="F44" s="64"/>
      <c r="G44" s="64" t="s">
        <v>95</v>
      </c>
      <c r="H44" s="64"/>
      <c r="I44" s="64"/>
      <c r="J44" s="64"/>
      <c r="K44" s="64"/>
      <c r="L44" s="64"/>
    </row>
    <row r="45" spans="1:9" ht="13.5">
      <c r="A45" s="52" t="s">
        <v>84</v>
      </c>
      <c r="B45" s="52"/>
      <c r="C45" s="52"/>
      <c r="D45" s="61"/>
      <c r="E45" s="61"/>
      <c r="F45" s="61"/>
      <c r="G45" s="61"/>
      <c r="H45" s="61"/>
      <c r="I45" s="60"/>
    </row>
    <row r="46" spans="1:9" ht="13.5">
      <c r="A46" s="49" t="s">
        <v>93</v>
      </c>
      <c r="B46" s="52"/>
      <c r="C46" s="61"/>
      <c r="D46" s="61"/>
      <c r="E46" s="61"/>
      <c r="F46" s="61"/>
      <c r="G46" s="61"/>
      <c r="H46" s="61"/>
      <c r="I46" s="60"/>
    </row>
    <row r="47" spans="1:8" ht="13.5">
      <c r="A47" s="49" t="s">
        <v>94</v>
      </c>
      <c r="B47" s="52"/>
      <c r="C47" s="61"/>
      <c r="D47" s="61"/>
      <c r="E47" s="61"/>
      <c r="F47" s="61"/>
      <c r="G47" s="61"/>
      <c r="H47" s="61"/>
    </row>
    <row r="48" spans="1:8" ht="13.5">
      <c r="A48" s="49" t="s">
        <v>3</v>
      </c>
      <c r="C48" s="61"/>
      <c r="D48" s="61"/>
      <c r="E48" s="61"/>
      <c r="F48" s="61"/>
      <c r="G48" s="61"/>
      <c r="H48" s="61"/>
    </row>
    <row r="49" spans="1:8" ht="13.5">
      <c r="A49" s="52" t="s">
        <v>0</v>
      </c>
      <c r="C49" s="61"/>
      <c r="D49" s="61"/>
      <c r="E49" s="61"/>
      <c r="F49" s="61"/>
      <c r="G49" s="61"/>
      <c r="H49" s="61"/>
    </row>
    <row r="50" ht="12.75">
      <c r="A50" s="46" t="s">
        <v>85</v>
      </c>
    </row>
    <row r="51" ht="12.75">
      <c r="A51" s="77" t="s">
        <v>112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27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11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  <col min="10" max="10" width="11.7109375" style="0" bestFit="1" customWidth="1"/>
    <col min="11" max="11" width="12.00390625" style="0" bestFit="1" customWidth="1"/>
    <col min="12" max="12" width="12.140625" style="0" bestFit="1" customWidth="1"/>
  </cols>
  <sheetData>
    <row r="1" spans="1:2" ht="12.75">
      <c r="A1" t="s">
        <v>70</v>
      </c>
      <c r="B1" s="45"/>
    </row>
    <row r="2" spans="1:9" ht="13.5">
      <c r="A2" s="48" t="s">
        <v>110</v>
      </c>
      <c r="B2" s="47"/>
      <c r="C2" s="47"/>
      <c r="D2" s="47"/>
      <c r="E2" s="47"/>
      <c r="F2" s="47"/>
      <c r="G2" s="47"/>
      <c r="H2" s="47"/>
      <c r="I2" s="47"/>
    </row>
    <row r="3" spans="1:9" ht="13.5">
      <c r="A3" s="48" t="s">
        <v>80</v>
      </c>
      <c r="B3" s="47"/>
      <c r="C3" s="47"/>
      <c r="D3" s="47"/>
      <c r="E3" s="47"/>
      <c r="F3" s="47"/>
      <c r="G3" s="47"/>
      <c r="H3" s="47"/>
      <c r="I3" s="47"/>
    </row>
    <row r="4" spans="1:9" ht="13.5">
      <c r="A4" s="48" t="s">
        <v>81</v>
      </c>
      <c r="B4" s="47"/>
      <c r="C4" s="47"/>
      <c r="D4" s="47"/>
      <c r="E4" s="47"/>
      <c r="F4" s="47"/>
      <c r="G4" s="47"/>
      <c r="H4" s="47"/>
      <c r="I4" s="47"/>
    </row>
    <row r="5" spans="1:9" ht="5.25" customHeight="1">
      <c r="A5" s="50"/>
      <c r="B5" s="51"/>
      <c r="D5" s="74"/>
      <c r="E5" s="74"/>
      <c r="F5" s="74"/>
      <c r="G5" s="74"/>
      <c r="H5" s="75"/>
      <c r="I5" s="74"/>
    </row>
    <row r="6" spans="1:12" ht="12.75">
      <c r="A6" s="159" t="s">
        <v>82</v>
      </c>
      <c r="B6" s="159" t="s">
        <v>73</v>
      </c>
      <c r="C6" s="162" t="s">
        <v>96</v>
      </c>
      <c r="D6" s="162"/>
      <c r="E6" s="162"/>
      <c r="F6" s="162"/>
      <c r="G6" s="162"/>
      <c r="H6" s="162"/>
      <c r="I6" s="162"/>
      <c r="J6" s="162"/>
      <c r="K6" s="162"/>
      <c r="L6" s="162"/>
    </row>
    <row r="7" spans="1:12" ht="54">
      <c r="A7" s="160"/>
      <c r="B7" s="160"/>
      <c r="C7" s="59" t="s">
        <v>17</v>
      </c>
      <c r="D7" s="59" t="s">
        <v>107</v>
      </c>
      <c r="E7" s="59" t="s">
        <v>108</v>
      </c>
      <c r="F7" s="59" t="s">
        <v>109</v>
      </c>
      <c r="G7" s="59" t="s">
        <v>88</v>
      </c>
      <c r="H7" s="59" t="s">
        <v>89</v>
      </c>
      <c r="I7" s="59" t="s">
        <v>90</v>
      </c>
      <c r="J7" s="59" t="s">
        <v>91</v>
      </c>
      <c r="K7" s="59" t="s">
        <v>92</v>
      </c>
      <c r="L7" s="59" t="s">
        <v>62</v>
      </c>
    </row>
    <row r="8" spans="1:12" ht="13.5">
      <c r="A8" s="60"/>
      <c r="B8" s="60"/>
      <c r="C8" s="60"/>
      <c r="G8" s="60"/>
      <c r="H8" s="60"/>
      <c r="I8" s="60"/>
      <c r="J8" s="61"/>
      <c r="K8" s="61"/>
      <c r="L8" s="61"/>
    </row>
    <row r="9" spans="1:12" ht="12.75">
      <c r="A9" s="60" t="s">
        <v>74</v>
      </c>
      <c r="B9" s="60">
        <v>2008</v>
      </c>
      <c r="C9" s="62" t="str">
        <f>IF(ISNUMBER(#REF!),#REF!,"-")</f>
        <v>-</v>
      </c>
      <c r="G9" s="62" t="str">
        <f>IF(ISNUMBER(#REF!),#REF!,"-")</f>
        <v>-</v>
      </c>
      <c r="H9" s="62" t="s">
        <v>83</v>
      </c>
      <c r="I9" s="62" t="s">
        <v>83</v>
      </c>
      <c r="J9" s="62" t="s">
        <v>83</v>
      </c>
      <c r="K9" s="62" t="s">
        <v>83</v>
      </c>
      <c r="L9" s="62" t="s">
        <v>83</v>
      </c>
    </row>
    <row r="10" spans="1:12" ht="12.75">
      <c r="A10" s="60" t="s">
        <v>12</v>
      </c>
      <c r="B10" s="60">
        <f aca="true" t="shared" si="0" ref="B10:B20">B9</f>
        <v>2008</v>
      </c>
      <c r="C10" s="62" t="str">
        <f>IF(ISNUMBER(#REF!),#REF!,"-")</f>
        <v>-</v>
      </c>
      <c r="G10" s="62" t="str">
        <f>IF(ISNUMBER(#REF!),#REF!,"-")</f>
        <v>-</v>
      </c>
      <c r="H10" s="62" t="s">
        <v>83</v>
      </c>
      <c r="I10" s="62" t="s">
        <v>83</v>
      </c>
      <c r="J10" s="62" t="s">
        <v>83</v>
      </c>
      <c r="K10" s="62" t="s">
        <v>83</v>
      </c>
      <c r="L10" s="62" t="s">
        <v>83</v>
      </c>
    </row>
    <row r="11" spans="1:12" ht="12.75">
      <c r="A11" s="60" t="s">
        <v>8</v>
      </c>
      <c r="B11" s="60">
        <f t="shared" si="0"/>
        <v>2008</v>
      </c>
      <c r="C11" s="62" t="str">
        <f>IF(ISNUMBER(#REF!),#REF!,"-")</f>
        <v>-</v>
      </c>
      <c r="G11" s="62" t="str">
        <f>IF(ISNUMBER(#REF!),#REF!,"-")</f>
        <v>-</v>
      </c>
      <c r="H11" s="62" t="s">
        <v>83</v>
      </c>
      <c r="I11" s="62" t="s">
        <v>83</v>
      </c>
      <c r="J11" s="62" t="s">
        <v>83</v>
      </c>
      <c r="K11" s="62" t="s">
        <v>83</v>
      </c>
      <c r="L11" s="62" t="s">
        <v>83</v>
      </c>
    </row>
    <row r="12" spans="1:12" ht="12.75">
      <c r="A12" s="60" t="s">
        <v>13</v>
      </c>
      <c r="B12" s="60">
        <f t="shared" si="0"/>
        <v>2008</v>
      </c>
      <c r="C12" s="62" t="str">
        <f>IF(ISNUMBER(#REF!),#REF!,"-")</f>
        <v>-</v>
      </c>
      <c r="G12" s="62" t="str">
        <f>IF(ISNUMBER(#REF!),#REF!,"-")</f>
        <v>-</v>
      </c>
      <c r="H12" s="62" t="s">
        <v>83</v>
      </c>
      <c r="I12" s="62" t="s">
        <v>83</v>
      </c>
      <c r="J12" s="62" t="s">
        <v>83</v>
      </c>
      <c r="K12" s="62" t="s">
        <v>83</v>
      </c>
      <c r="L12" s="62" t="s">
        <v>83</v>
      </c>
    </row>
    <row r="13" spans="1:12" ht="12.75">
      <c r="A13" s="60" t="s">
        <v>75</v>
      </c>
      <c r="B13" s="60">
        <f t="shared" si="0"/>
        <v>2008</v>
      </c>
      <c r="C13" s="62" t="str">
        <f>IF(ISNUMBER(#REF!),#REF!,"-")</f>
        <v>-</v>
      </c>
      <c r="G13" s="62" t="str">
        <f>IF(ISNUMBER(#REF!),#REF!,"-")</f>
        <v>-</v>
      </c>
      <c r="H13" s="62" t="s">
        <v>83</v>
      </c>
      <c r="I13" s="62" t="s">
        <v>83</v>
      </c>
      <c r="J13" s="62" t="s">
        <v>83</v>
      </c>
      <c r="K13" s="62" t="s">
        <v>83</v>
      </c>
      <c r="L13" s="62" t="s">
        <v>83</v>
      </c>
    </row>
    <row r="14" spans="1:12" ht="12.75">
      <c r="A14" s="60" t="s">
        <v>14</v>
      </c>
      <c r="B14" s="60">
        <f t="shared" si="0"/>
        <v>2008</v>
      </c>
      <c r="C14" s="62" t="str">
        <f>IF(ISNUMBER(#REF!),#REF!,"-")</f>
        <v>-</v>
      </c>
      <c r="G14" s="62" t="str">
        <f>IF(ISNUMBER(#REF!),#REF!,"-")</f>
        <v>-</v>
      </c>
      <c r="H14" s="62" t="s">
        <v>83</v>
      </c>
      <c r="I14" s="62" t="s">
        <v>83</v>
      </c>
      <c r="J14" s="62" t="s">
        <v>83</v>
      </c>
      <c r="K14" s="62" t="s">
        <v>83</v>
      </c>
      <c r="L14" s="62" t="s">
        <v>83</v>
      </c>
    </row>
    <row r="15" spans="1:12" ht="12.75">
      <c r="A15" s="60" t="s">
        <v>15</v>
      </c>
      <c r="B15" s="60">
        <f t="shared" si="0"/>
        <v>2008</v>
      </c>
      <c r="C15" s="62" t="str">
        <f>IF(ISNUMBER(#REF!),#REF!,"-")</f>
        <v>-</v>
      </c>
      <c r="G15" s="62" t="str">
        <f>IF(ISNUMBER(#REF!),#REF!,"-")</f>
        <v>-</v>
      </c>
      <c r="H15" s="62" t="s">
        <v>83</v>
      </c>
      <c r="I15" s="62" t="s">
        <v>83</v>
      </c>
      <c r="J15" s="62" t="s">
        <v>83</v>
      </c>
      <c r="K15" s="62" t="s">
        <v>83</v>
      </c>
      <c r="L15" s="62" t="s">
        <v>83</v>
      </c>
    </row>
    <row r="16" spans="1:12" ht="12.75">
      <c r="A16" s="60" t="s">
        <v>16</v>
      </c>
      <c r="B16" s="60">
        <f t="shared" si="0"/>
        <v>2008</v>
      </c>
      <c r="C16" s="62" t="str">
        <f>IF(ISNUMBER(#REF!),#REF!,"-")</f>
        <v>-</v>
      </c>
      <c r="G16" s="62" t="str">
        <f>IF(ISNUMBER(#REF!),#REF!,"-")</f>
        <v>-</v>
      </c>
      <c r="H16" s="62" t="s">
        <v>83</v>
      </c>
      <c r="I16" s="62" t="s">
        <v>83</v>
      </c>
      <c r="J16" s="62" t="s">
        <v>83</v>
      </c>
      <c r="K16" s="62" t="s">
        <v>83</v>
      </c>
      <c r="L16" s="62" t="s">
        <v>83</v>
      </c>
    </row>
    <row r="17" spans="1:12" ht="12.75">
      <c r="A17" s="60" t="s">
        <v>18</v>
      </c>
      <c r="B17" s="60">
        <f t="shared" si="0"/>
        <v>2008</v>
      </c>
      <c r="C17" s="65">
        <f>IF(ISNUMBER(RNMORZ!$C17),RNMORZ!$C17*INPC_FTZ!$F15,"")</f>
        <v>776.5330302652765</v>
      </c>
      <c r="D17" s="65">
        <f>IF(ISNUMBER(RNMORZ!$D17),RNMORZ!$D17*INPC_FTZ!$F15,"")</f>
        <v>666.9464266011328</v>
      </c>
      <c r="E17" s="65">
        <f>IF(ISNUMBER(RNMORZ!$E17),RNMORZ!$E17*INPC_FTZ!$F15,"")</f>
        <v>747.0742658394314</v>
      </c>
      <c r="F17" s="65">
        <f>IF(ISNUMBER(RNMORZ!$F17),RNMORZ!$F17*INPC_FTZ!$F15,"")</f>
        <v>754.1443693016342</v>
      </c>
      <c r="G17" s="65">
        <f>IF(ISNUMBER(RNMORZ!$G17),RNMORZ!$G17*INPC_FTZ!$F15,"")</f>
        <v>884.9412833523863</v>
      </c>
      <c r="H17" s="65">
        <f>IF(ISNUMBER(RNMORZ!$H17),RNMORZ!$H17*INPC_FTZ!$F15,"")</f>
        <v>730.5773577609581</v>
      </c>
      <c r="I17" s="65">
        <f>IF(ISNUMBER(RNMORZ!$I17),RNMORZ!$I17*INPC_FTZ!$F15,"")</f>
        <v>821.310352192561</v>
      </c>
      <c r="J17" s="65">
        <f>IF(ISNUMBER(RNMORZ!$J17),RNMORZ!$J17*INPC_FTZ!$F15,"")</f>
        <v>512.5825010097045</v>
      </c>
      <c r="K17" s="65">
        <f>IF(ISNUMBER(RNMORZ!$K17),RNMORZ!$K17*INPC_FTZ!$F15,"")</f>
        <v>1699.1815320827445</v>
      </c>
      <c r="L17" s="65">
        <f>IF(ISNUMBER(RNMORZ!$L17),RNMORZ!$L17*INPC_FTZ!$F15,"")</f>
        <v>569.1433287073271</v>
      </c>
    </row>
    <row r="18" spans="1:12" ht="12.75">
      <c r="A18" s="60" t="s">
        <v>10</v>
      </c>
      <c r="B18" s="60">
        <f t="shared" si="0"/>
        <v>2008</v>
      </c>
      <c r="C18" s="65">
        <f>IF(ISNUMBER(RNMORZ!$C18),RNMORZ!$C18*INPC_FTZ!$F16,"")</f>
        <v>856.6417940100747</v>
      </c>
      <c r="D18" s="65">
        <f>IF(ISNUMBER(RNMORZ!$D18),RNMORZ!$D18*INPC_FTZ!$F16,"")</f>
        <v>700.9951292514136</v>
      </c>
      <c r="E18" s="65">
        <f>IF(ISNUMBER(RNMORZ!$E18),RNMORZ!$E18*INPC_FTZ!$F16,"")</f>
        <v>761.8494643450255</v>
      </c>
      <c r="F18" s="65">
        <f>IF(ISNUMBER(RNMORZ!$F18),RNMORZ!$F18*INPC_FTZ!$F16,"")</f>
        <v>816.8524210642515</v>
      </c>
      <c r="G18" s="65">
        <f>IF(ISNUMBER(RNMORZ!$G18),RNMORZ!$G18*INPC_FTZ!$F16,"")</f>
        <v>981.8612912219298</v>
      </c>
      <c r="H18" s="65">
        <f>IF(ISNUMBER(RNMORZ!$H18),RNMORZ!$H18*INPC_FTZ!$F16,"")</f>
        <v>768.8711183942884</v>
      </c>
      <c r="I18" s="65">
        <f>IF(ISNUMBER(RNMORZ!$I18),RNMORZ!$I18*INPC_FTZ!$F16,"")</f>
        <v>883.5581345322491</v>
      </c>
      <c r="J18" s="65">
        <f>IF(ISNUMBER(RNMORZ!$J18),RNMORZ!$J18*INPC_FTZ!$F16,"")</f>
        <v>530.1348807193496</v>
      </c>
      <c r="K18" s="65">
        <f>IF(ISNUMBER(RNMORZ!$K18),RNMORZ!$K18*INPC_FTZ!$F16,"")</f>
        <v>2028.0877445621031</v>
      </c>
      <c r="L18" s="65">
        <f>IF(ISNUMBER(RNMORZ!$L18),RNMORZ!$L18*INPC_FTZ!$F16,"")</f>
        <v>594.5000428375928</v>
      </c>
    </row>
    <row r="19" spans="1:12" ht="12.75">
      <c r="A19" s="60" t="s">
        <v>11</v>
      </c>
      <c r="B19" s="60">
        <f t="shared" si="0"/>
        <v>2008</v>
      </c>
      <c r="C19" s="65">
        <f>IF(ISNUMBER(RNMORZ!$C19),RNMORZ!$C19*INPC_FTZ!$F17,"")</f>
        <v>905.6885645803026</v>
      </c>
      <c r="D19" s="65">
        <f>IF(ISNUMBER(RNMORZ!$D19),RNMORZ!$D19*INPC_FTZ!$F17,"")</f>
        <v>752.7952630854319</v>
      </c>
      <c r="E19" s="65">
        <f>IF(ISNUMBER(RNMORZ!$E19),RNMORZ!$E19*INPC_FTZ!$F17,"")</f>
        <v>742.2911431354026</v>
      </c>
      <c r="F19" s="65">
        <f>IF(ISNUMBER(RNMORZ!$F19),RNMORZ!$F19*INPC_FTZ!$F17,"")</f>
        <v>804.1487383966861</v>
      </c>
      <c r="G19" s="65">
        <f>IF(ISNUMBER(RNMORZ!$G19),RNMORZ!$G19*INPC_FTZ!$F17,"")</f>
        <v>1001.3927685694582</v>
      </c>
      <c r="H19" s="65">
        <f>IF(ISNUMBER(RNMORZ!$H19),RNMORZ!$H19*INPC_FTZ!$F17,"")</f>
        <v>813.4857339078233</v>
      </c>
      <c r="I19" s="65">
        <f>IF(ISNUMBER(RNMORZ!$I19),RNMORZ!$I19*INPC_FTZ!$F17,"")</f>
        <v>910.3570623358711</v>
      </c>
      <c r="J19" s="65">
        <f>IF(ISNUMBER(RNMORZ!$J19),RNMORZ!$J19*INPC_FTZ!$F17,"")</f>
        <v>569.5567261793656</v>
      </c>
      <c r="K19" s="65">
        <f>IF(ISNUMBER(RNMORZ!$K19),RNMORZ!$K19*INPC_FTZ!$F17,"")</f>
        <v>2047.136265816818</v>
      </c>
      <c r="L19" s="65">
        <f>IF(ISNUMBER(RNMORZ!$L19),RNMORZ!$L19*INPC_FTZ!$F17,"")</f>
        <v>587.0635927627477</v>
      </c>
    </row>
    <row r="20" spans="1:12" ht="12.75">
      <c r="A20" s="60" t="s">
        <v>7</v>
      </c>
      <c r="B20" s="60">
        <f t="shared" si="0"/>
        <v>2008</v>
      </c>
      <c r="C20" s="65">
        <f>IF(ISNUMBER(RNMORZ!$C20),RNMORZ!$C20*INPC_FTZ!$F18,"")</f>
        <v>867.0798833014023</v>
      </c>
      <c r="D20" s="65">
        <f>IF(ISNUMBER(RNMORZ!$D20),RNMORZ!$D20*INPC_FTZ!$F18,"")</f>
        <v>633.1428946522992</v>
      </c>
      <c r="E20" s="65">
        <f>IF(ISNUMBER(RNMORZ!$E20),RNMORZ!$E20*INPC_FTZ!$F18,"")</f>
        <v>708.7941596383275</v>
      </c>
      <c r="F20" s="65">
        <f>IF(ISNUMBER(RNMORZ!$F20),RNMORZ!$F20*INPC_FTZ!$F18,"")</f>
        <v>805.3950056974099</v>
      </c>
      <c r="G20" s="65">
        <f>IF(ISNUMBER(RNMORZ!$G20),RNMORZ!$G20*INPC_FTZ!$F18,"")</f>
        <v>917.1261047536981</v>
      </c>
      <c r="H20" s="65">
        <f>IF(ISNUMBER(RNMORZ!$H20),RNMORZ!$H20*INPC_FTZ!$F18,"")</f>
        <v>737.8908000175693</v>
      </c>
      <c r="I20" s="65">
        <f>IF(ISNUMBER(RNMORZ!$I20),RNMORZ!$I20*INPC_FTZ!$F18,"")</f>
        <v>826.3445867704639</v>
      </c>
      <c r="J20" s="65">
        <f>IF(ISNUMBER(RNMORZ!$J20),RNMORZ!$J20*INPC_FTZ!$F18,"")</f>
        <v>502.78994575329637</v>
      </c>
      <c r="K20" s="65">
        <f>IF(ISNUMBER(RNMORZ!$K20),RNMORZ!$K20*INPC_FTZ!$F18,"")</f>
        <v>2143.840463142528</v>
      </c>
      <c r="L20" s="65">
        <f>IF(ISNUMBER(RNMORZ!$L20),RNMORZ!$L20*INPC_FTZ!$F18,"")</f>
        <v>594.7353293517001</v>
      </c>
    </row>
    <row r="21" spans="1:12" ht="12.75">
      <c r="A21" s="60" t="s">
        <v>74</v>
      </c>
      <c r="B21" s="60">
        <v>2009</v>
      </c>
      <c r="C21" s="65">
        <f>IF(ISNUMBER(RNMORZ!$C21),RNMORZ!$C21*INPC_FTZ!$F19,"")</f>
        <v>892.4209189799367</v>
      </c>
      <c r="D21" s="65">
        <f>IF(ISNUMBER(RNMORZ!$D21),RNMORZ!$D21*INPC_FTZ!$F19,"")</f>
        <v>792.4883681566625</v>
      </c>
      <c r="E21" s="65">
        <f>IF(ISNUMBER(RNMORZ!$E21),RNMORZ!$E21*INPC_FTZ!$F19,"")</f>
        <v>701.8518685727628</v>
      </c>
      <c r="F21" s="65">
        <f>IF(ISNUMBER(RNMORZ!$F21),RNMORZ!$F21*INPC_FTZ!$F19,"")</f>
        <v>815.7284962550984</v>
      </c>
      <c r="G21" s="65">
        <f>IF(ISNUMBER(RNMORZ!$G21),RNMORZ!$G21*INPC_FTZ!$F19,"")</f>
        <v>1022.5656363311775</v>
      </c>
      <c r="H21" s="65">
        <f>IF(ISNUMBER(RNMORZ!$H21),RNMORZ!$H21*INPC_FTZ!$F19,"")</f>
        <v>779.7062977025229</v>
      </c>
      <c r="I21" s="65">
        <f>IF(ISNUMBER(RNMORZ!$I21),RNMORZ!$I21*INPC_FTZ!$F19,"")</f>
        <v>859.8847396421265</v>
      </c>
      <c r="J21" s="65">
        <f>IF(ISNUMBER(RNMORZ!$J21),RNMORZ!$J21*INPC_FTZ!$F19,"")</f>
        <v>579.8411960559745</v>
      </c>
      <c r="K21" s="65">
        <f>IF(ISNUMBER(RNMORZ!$K21),RNMORZ!$K21*INPC_FTZ!$F19,"")</f>
        <v>2476.23564888834</v>
      </c>
      <c r="L21" s="65">
        <f>IF(ISNUMBER(RNMORZ!$L21),RNMORZ!$L21*INPC_FTZ!$F19,"")</f>
        <v>581.0032024608963</v>
      </c>
    </row>
    <row r="22" spans="1:12" ht="12.75">
      <c r="A22" s="60" t="s">
        <v>12</v>
      </c>
      <c r="B22" s="60">
        <f aca="true" t="shared" si="1" ref="B22:B32">B21</f>
        <v>2009</v>
      </c>
      <c r="C22" s="65">
        <f>IF(ISNUMBER(RNMORZ!$C22),RNMORZ!$C22*INPC_FTZ!$F20,"")</f>
        <v>914.5259179618795</v>
      </c>
      <c r="D22" s="65">
        <f>IF(ISNUMBER(RNMORZ!$D22),RNMORZ!$D22*INPC_FTZ!$F20,"")</f>
        <v>806.3186528595197</v>
      </c>
      <c r="E22" s="65">
        <f>IF(ISNUMBER(RNMORZ!$E22),RNMORZ!$E22*INPC_FTZ!$F20,"")</f>
        <v>734.1804761246132</v>
      </c>
      <c r="F22" s="65">
        <f>IF(ISNUMBER(RNMORZ!$F22),RNMORZ!$F22*INPC_FTZ!$F20,"")</f>
        <v>823.7714375534487</v>
      </c>
      <c r="G22" s="65">
        <f>IF(ISNUMBER(RNMORZ!$G22),RNMORZ!$G22*INPC_FTZ!$F20,"")</f>
        <v>1034.368372860192</v>
      </c>
      <c r="H22" s="65">
        <f>IF(ISNUMBER(RNMORZ!$H22),RNMORZ!$H22*INPC_FTZ!$F20,"")</f>
        <v>794.683463063567</v>
      </c>
      <c r="I22" s="65">
        <f>IF(ISNUMBER(RNMORZ!$I22),RNMORZ!$I22*INPC_FTZ!$F20,"")</f>
        <v>870.3121967372593</v>
      </c>
      <c r="J22" s="65">
        <f>IF(ISNUMBER(RNMORZ!$J22),RNMORZ!$J22*INPC_FTZ!$F20,"")</f>
        <v>596.8852365323717</v>
      </c>
      <c r="K22" s="65">
        <f>IF(ISNUMBER(RNMORZ!$K22),RNMORZ!$K22*INPC_FTZ!$F20,"")</f>
        <v>2296.786465721056</v>
      </c>
      <c r="L22" s="65">
        <f>IF(ISNUMBER(RNMORZ!$L22),RNMORZ!$L22*INPC_FTZ!$F20,"")</f>
        <v>563.143186124109</v>
      </c>
    </row>
    <row r="23" spans="1:12" ht="12.75">
      <c r="A23" s="60" t="s">
        <v>8</v>
      </c>
      <c r="B23" s="60">
        <f t="shared" si="1"/>
        <v>2009</v>
      </c>
      <c r="C23" s="65">
        <f>IF(ISNUMBER(RNMORZ!$C23),RNMORZ!$C23*INPC_FTZ!$F21,"")</f>
        <v>911.8341463441513</v>
      </c>
      <c r="D23" s="65">
        <f>IF(ISNUMBER(RNMORZ!$D23),RNMORZ!$D23*INPC_FTZ!$F21,"")</f>
        <v>723.4194375332424</v>
      </c>
      <c r="E23" s="65">
        <f>IF(ISNUMBER(RNMORZ!$E23),RNMORZ!$E23*INPC_FTZ!$F21,"")</f>
        <v>804.8332005996846</v>
      </c>
      <c r="F23" s="65">
        <f>IF(ISNUMBER(RNMORZ!$F23),RNMORZ!$F23*INPC_FTZ!$F21,"")</f>
        <v>865.3119960204701</v>
      </c>
      <c r="G23" s="65">
        <f>IF(ISNUMBER(RNMORZ!$G23),RNMORZ!$G23*INPC_FTZ!$F21,"")</f>
        <v>992.0848556525013</v>
      </c>
      <c r="H23" s="65">
        <f>IF(ISNUMBER(RNMORZ!$H23),RNMORZ!$H23*INPC_FTZ!$F21,"")</f>
        <v>812.9745769063288</v>
      </c>
      <c r="I23" s="65">
        <f>IF(ISNUMBER(RNMORZ!$I23),RNMORZ!$I23*INPC_FTZ!$F21,"")</f>
        <v>907.1819313117832</v>
      </c>
      <c r="J23" s="65">
        <f>IF(ISNUMBER(RNMORZ!$J23),RNMORZ!$J23*INPC_FTZ!$F21,"")</f>
        <v>580.3638252879229</v>
      </c>
      <c r="K23" s="65">
        <f>IF(ISNUMBER(RNMORZ!$K23),RNMORZ!$K23*INPC_FTZ!$F21,"")</f>
        <v>1989.9849800954628</v>
      </c>
      <c r="L23" s="65">
        <f>IF(ISNUMBER(RNMORZ!$L23),RNMORZ!$L23*INPC_FTZ!$F21,"")</f>
        <v>600.1357391754873</v>
      </c>
    </row>
    <row r="24" spans="1:12" ht="12.75">
      <c r="A24" s="60" t="s">
        <v>13</v>
      </c>
      <c r="B24" s="60">
        <f t="shared" si="1"/>
        <v>2009</v>
      </c>
      <c r="C24" s="65">
        <f>IF(ISNUMBER(RNMORZ!$C24),RNMORZ!$C24*INPC_FTZ!$F22,"")</f>
        <v>813.1544425049198</v>
      </c>
      <c r="D24" s="65">
        <f>IF(ISNUMBER(RNMORZ!$D24),RNMORZ!$D24*INPC_FTZ!$F22,"")</f>
        <v>786.5505276007759</v>
      </c>
      <c r="E24" s="65">
        <f>IF(ISNUMBER(RNMORZ!$E24),RNMORZ!$E24*INPC_FTZ!$F22,"")</f>
        <v>735.6560816971962</v>
      </c>
      <c r="F24" s="65">
        <f>IF(ISNUMBER(RNMORZ!$F24),RNMORZ!$F24*INPC_FTZ!$F22,"")</f>
        <v>794.6473712672545</v>
      </c>
      <c r="G24" s="65">
        <f>IF(ISNUMBER(RNMORZ!$G24),RNMORZ!$G24*INPC_FTZ!$F22,"")</f>
        <v>941.5472492162229</v>
      </c>
      <c r="H24" s="65">
        <f>IF(ISNUMBER(RNMORZ!$H24),RNMORZ!$H24*INPC_FTZ!$F22,"")</f>
        <v>783.0804517437136</v>
      </c>
      <c r="I24" s="65">
        <f>IF(ISNUMBER(RNMORZ!$I24),RNMORZ!$I24*INPC_FTZ!$F22,"")</f>
        <v>850.1685849802504</v>
      </c>
      <c r="J24" s="65">
        <f>IF(ISNUMBER(RNMORZ!$J24),RNMORZ!$J24*INPC_FTZ!$F22,"")</f>
        <v>587.5995117958737</v>
      </c>
      <c r="K24" s="65">
        <f>IF(ISNUMBER(RNMORZ!$K24),RNMORZ!$K24*INPC_FTZ!$F22,"")</f>
        <v>1788.245758339411</v>
      </c>
      <c r="L24" s="65">
        <f>IF(ISNUMBER(RNMORZ!$L24),RNMORZ!$L24*INPC_FTZ!$F22,"")</f>
        <v>513.5712268452124</v>
      </c>
    </row>
    <row r="25" spans="1:12" ht="12.75">
      <c r="A25" s="60" t="s">
        <v>75</v>
      </c>
      <c r="B25" s="60">
        <f t="shared" si="1"/>
        <v>2009</v>
      </c>
      <c r="C25" s="65">
        <f>IF(ISNUMBER(RNMORZ!$C25),RNMORZ!$C25*INPC_FTZ!$F23,"")</f>
        <v>915.0208298026832</v>
      </c>
      <c r="D25" s="65">
        <f>IF(ISNUMBER(RNMORZ!$D25),RNMORZ!$D25*INPC_FTZ!$F23,"")</f>
        <v>755.4375232248</v>
      </c>
      <c r="E25" s="65">
        <f>IF(ISNUMBER(RNMORZ!$E25),RNMORZ!$E25*INPC_FTZ!$F23,"")</f>
        <v>749.6971165133654</v>
      </c>
      <c r="F25" s="65">
        <f>IF(ISNUMBER(RNMORZ!$F25),RNMORZ!$F25*INPC_FTZ!$F23,"")</f>
        <v>835.803217184885</v>
      </c>
      <c r="G25" s="65">
        <f>IF(ISNUMBER(RNMORZ!$G25),RNMORZ!$G25*INPC_FTZ!$F23,"")</f>
        <v>1019.4962319507939</v>
      </c>
      <c r="H25" s="65">
        <f>IF(ISNUMBER(RNMORZ!$H25),RNMORZ!$H25*INPC_FTZ!$F23,"")</f>
        <v>791.0280448356948</v>
      </c>
      <c r="I25" s="65">
        <f>IF(ISNUMBER(RNMORZ!$I25),RNMORZ!$I25*INPC_FTZ!$F23,"")</f>
        <v>885.170714903223</v>
      </c>
      <c r="J25" s="65">
        <f>IF(ISNUMBER(RNMORZ!$J25),RNMORZ!$J25*INPC_FTZ!$F23,"")</f>
        <v>545.3386375862917</v>
      </c>
      <c r="K25" s="65">
        <f>IF(ISNUMBER(RNMORZ!$K25),RNMORZ!$K25*INPC_FTZ!$F23,"")</f>
        <v>2268.6087323589736</v>
      </c>
      <c r="L25" s="65">
        <f>IF(ISNUMBER(RNMORZ!$L25),RNMORZ!$L25*INPC_FTZ!$F23,"")</f>
        <v>601.5946233583513</v>
      </c>
    </row>
    <row r="26" spans="1:12" ht="12.75">
      <c r="A26" s="60" t="s">
        <v>14</v>
      </c>
      <c r="B26" s="60">
        <f t="shared" si="1"/>
        <v>2009</v>
      </c>
      <c r="C26" s="65">
        <f>IF(ISNUMBER(RNMORZ!$C26),RNMORZ!$C26*INPC_FTZ!$F24,"")</f>
        <v>891.2721777928044</v>
      </c>
      <c r="D26" s="65">
        <f>IF(ISNUMBER(RNMORZ!$D26),RNMORZ!$D26*INPC_FTZ!$F24,"")</f>
        <v>771.9053682669824</v>
      </c>
      <c r="E26" s="65">
        <f>IF(ISNUMBER(RNMORZ!$E26),RNMORZ!$E26*INPC_FTZ!$F24,"")</f>
        <v>732.116431758375</v>
      </c>
      <c r="F26" s="65">
        <f>IF(ISNUMBER(RNMORZ!$F26),RNMORZ!$F26*INPC_FTZ!$F24,"")</f>
        <v>849.2095877694195</v>
      </c>
      <c r="G26" s="65">
        <f>IF(ISNUMBER(RNMORZ!$G26),RNMORZ!$G26*INPC_FTZ!$F24,"")</f>
        <v>992.4497592004059</v>
      </c>
      <c r="H26" s="65">
        <f>IF(ISNUMBER(RNMORZ!$H26),RNMORZ!$H26*INPC_FTZ!$F24,"")</f>
        <v>801.4628639590907</v>
      </c>
      <c r="I26" s="65">
        <f>IF(ISNUMBER(RNMORZ!$I26),RNMORZ!$I26*INPC_FTZ!$F24,"")</f>
        <v>890.1353510354156</v>
      </c>
      <c r="J26" s="65">
        <f>IF(ISNUMBER(RNMORZ!$J26),RNMORZ!$J26*INPC_FTZ!$F24,"")</f>
        <v>571.8238589665569</v>
      </c>
      <c r="K26" s="65">
        <f>IF(ISNUMBER(RNMORZ!$K26),RNMORZ!$K26*INPC_FTZ!$F24,"")</f>
        <v>1949.6578889217596</v>
      </c>
      <c r="L26" s="65">
        <f>IF(ISNUMBER(RNMORZ!$L26),RNMORZ!$L26*INPC_FTZ!$F24,"")</f>
        <v>613.8864489899419</v>
      </c>
    </row>
    <row r="27" spans="1:12" ht="12.75">
      <c r="A27" s="60" t="s">
        <v>15</v>
      </c>
      <c r="B27" s="60">
        <f t="shared" si="1"/>
        <v>2009</v>
      </c>
      <c r="C27" s="65">
        <f>IF(ISNUMBER(RNMORZ!$C27),RNMORZ!$C27*INPC_FTZ!$F25,"")</f>
        <v>883.8204031994616</v>
      </c>
      <c r="D27" s="65">
        <f>IF(ISNUMBER(RNMORZ!$D27),RNMORZ!$D27*INPC_FTZ!$F25,"")</f>
        <v>671.6581241259066</v>
      </c>
      <c r="E27" s="65">
        <f>IF(ISNUMBER(RNMORZ!$E27),RNMORZ!$E27*INPC_FTZ!$F25,"")</f>
        <v>857.7255774310564</v>
      </c>
      <c r="F27" s="65">
        <f>IF(ISNUMBER(RNMORZ!$F27),RNMORZ!$F27*INPC_FTZ!$F25,"")</f>
        <v>788.5175612626775</v>
      </c>
      <c r="G27" s="65">
        <f>IF(ISNUMBER(RNMORZ!$G27),RNMORZ!$G27*INPC_FTZ!$F25,"")</f>
        <v>1038.1202425256834</v>
      </c>
      <c r="H27" s="65">
        <f>IF(ISNUMBER(RNMORZ!$H27),RNMORZ!$H27*INPC_FTZ!$F25,"")</f>
        <v>772.6337542732135</v>
      </c>
      <c r="I27" s="65">
        <f>IF(ISNUMBER(RNMORZ!$I27),RNMORZ!$I27*INPC_FTZ!$F25,"")</f>
        <v>846.3800010100107</v>
      </c>
      <c r="J27" s="65">
        <f>IF(ISNUMBER(RNMORZ!$J27),RNMORZ!$J27*INPC_FTZ!$F25,"")</f>
        <v>542.3185529259854</v>
      </c>
      <c r="K27" s="65">
        <f>IF(ISNUMBER(RNMORZ!$K27),RNMORZ!$K27*INPC_FTZ!$F25,"")</f>
        <v>2266.846168924935</v>
      </c>
      <c r="L27" s="65">
        <f>IF(ISNUMBER(RNMORZ!$L27),RNMORZ!$L27*INPC_FTZ!$F25,"")</f>
        <v>541.1839952838808</v>
      </c>
    </row>
    <row r="28" spans="1:12" ht="12.75">
      <c r="A28" s="60" t="s">
        <v>16</v>
      </c>
      <c r="B28" s="60">
        <f t="shared" si="1"/>
        <v>2009</v>
      </c>
      <c r="C28" s="65">
        <f>IF(ISNUMBER(RNMORZ!$C28),RNMORZ!$C28*INPC_FTZ!$F26,"")</f>
        <v>952.3370430092145</v>
      </c>
      <c r="D28" s="65">
        <f>IF(ISNUMBER(RNMORZ!$D28),RNMORZ!$D28*INPC_FTZ!$F26,"")</f>
        <v>744.4722554484845</v>
      </c>
      <c r="E28" s="65">
        <f>IF(ISNUMBER(RNMORZ!$E28),RNMORZ!$E28*INPC_FTZ!$F26,"")</f>
        <v>746.731655313275</v>
      </c>
      <c r="F28" s="65">
        <f>IF(ISNUMBER(RNMORZ!$F28),RNMORZ!$F28*INPC_FTZ!$F26,"")</f>
        <v>903.7599459162178</v>
      </c>
      <c r="G28" s="65">
        <f>IF(ISNUMBER(RNMORZ!$G28),RNMORZ!$G28*INPC_FTZ!$F26,"")</f>
        <v>1054.0100369247891</v>
      </c>
      <c r="H28" s="65">
        <f>IF(ISNUMBER(RNMORZ!$H28),RNMORZ!$H28*INPC_FTZ!$F26,"")</f>
        <v>835.9779499725015</v>
      </c>
      <c r="I28" s="65">
        <f>IF(ISNUMBER(RNMORZ!$I28),RNMORZ!$I28*INPC_FTZ!$F26,"")</f>
        <v>917.3163451049611</v>
      </c>
      <c r="J28" s="65">
        <f>IF(ISNUMBER(RNMORZ!$J28),RNMORZ!$J28*INPC_FTZ!$F26,"")</f>
        <v>578.4063653863794</v>
      </c>
      <c r="K28" s="65">
        <f>IF(ISNUMBER(RNMORZ!$K28),RNMORZ!$K28*INPC_FTZ!$F26,"")</f>
        <v>2207.4336679003623</v>
      </c>
      <c r="L28" s="65">
        <f>IF(ISNUMBER(RNMORZ!$L28),RNMORZ!$L28*INPC_FTZ!$F26,"")</f>
        <v>622.464662749795</v>
      </c>
    </row>
    <row r="29" spans="1:12" ht="12.75">
      <c r="A29" s="60" t="s">
        <v>18</v>
      </c>
      <c r="B29" s="60">
        <f t="shared" si="1"/>
        <v>2009</v>
      </c>
      <c r="C29" s="65">
        <f>IF(ISNUMBER(RNMORZ!$C29),RNMORZ!$C29*INPC_FTZ!$F27,"")</f>
        <v>896.6408876125605</v>
      </c>
      <c r="D29" s="65">
        <f>IF(ISNUMBER(RNMORZ!$D29),RNMORZ!$D29*INPC_FTZ!$F27,"")</f>
        <v>747.9516951943972</v>
      </c>
      <c r="E29" s="65">
        <f>IF(ISNUMBER(RNMORZ!$E29),RNMORZ!$E29*INPC_FTZ!$F27,"")</f>
        <v>804.273358989156</v>
      </c>
      <c r="F29" s="65">
        <f>IF(ISNUMBER(RNMORZ!$F29),RNMORZ!$F29*INPC_FTZ!$F27,"")</f>
        <v>874.112222094657</v>
      </c>
      <c r="G29" s="65">
        <f>IF(ISNUMBER(RNMORZ!$G29),RNMORZ!$G29*INPC_FTZ!$F27,"")</f>
        <v>1021.6749812369251</v>
      </c>
      <c r="H29" s="65">
        <f>IF(ISNUMBER(RNMORZ!$H29),RNMORZ!$H29*INPC_FTZ!$F27,"")</f>
        <v>821.1698581275837</v>
      </c>
      <c r="I29" s="65">
        <f>IF(ISNUMBER(RNMORZ!$I29),RNMORZ!$I29*INPC_FTZ!$F27,"")</f>
        <v>907.9052203715123</v>
      </c>
      <c r="J29" s="65">
        <f>IF(ISNUMBER(RNMORZ!$J29),RNMORZ!$J29*INPC_FTZ!$F27,"")</f>
        <v>597.0096362244435</v>
      </c>
      <c r="K29" s="65">
        <f>IF(ISNUMBER(RNMORZ!$K29),RNMORZ!$K29*INPC_FTZ!$F27,"")</f>
        <v>2087.2808602337623</v>
      </c>
      <c r="L29" s="65">
        <f>IF(ISNUMBER(RNMORZ!$L29),RNMORZ!$L29*INPC_FTZ!$F27,"")</f>
        <v>564.3430712234834</v>
      </c>
    </row>
    <row r="30" spans="1:12" ht="12.75">
      <c r="A30" s="60" t="s">
        <v>10</v>
      </c>
      <c r="B30" s="60">
        <f t="shared" si="1"/>
        <v>2009</v>
      </c>
      <c r="C30" s="65">
        <f>IF(ISNUMBER(RNMORZ!$C30),RNMORZ!$C30*INPC_FTZ!$F28,"")</f>
        <v>876.0897782770992</v>
      </c>
      <c r="D30" s="65">
        <f>IF(ISNUMBER(RNMORZ!$D30),RNMORZ!$D30*INPC_FTZ!$F28,"")</f>
        <v>751.2554196265754</v>
      </c>
      <c r="E30" s="65">
        <f>IF(ISNUMBER(RNMORZ!$E30),RNMORZ!$E30*INPC_FTZ!$F28,"")</f>
        <v>708.519332881351</v>
      </c>
      <c r="F30" s="65">
        <f>IF(ISNUMBER(RNMORZ!$F30),RNMORZ!$F30*INPC_FTZ!$F28,"")</f>
        <v>813.1102820209791</v>
      </c>
      <c r="G30" s="65">
        <f>IF(ISNUMBER(RNMORZ!$G30),RNMORZ!$G30*INPC_FTZ!$F28,"")</f>
        <v>995.3009676190408</v>
      </c>
      <c r="H30" s="65">
        <f>IF(ISNUMBER(RNMORZ!$H30),RNMORZ!$H30*INPC_FTZ!$F28,"")</f>
        <v>781.620533892919</v>
      </c>
      <c r="I30" s="65">
        <f>IF(ISNUMBER(RNMORZ!$I30),RNMORZ!$I30*INPC_FTZ!$F28,"")</f>
        <v>870.466608968517</v>
      </c>
      <c r="J30" s="65">
        <f>IF(ISNUMBER(RNMORZ!$J30),RNMORZ!$J30*INPC_FTZ!$F28,"")</f>
        <v>553.3198599644836</v>
      </c>
      <c r="K30" s="65">
        <f>IF(ISNUMBER(RNMORZ!$K30),RNMORZ!$K30*INPC_FTZ!$F28,"")</f>
        <v>2017.5931479192757</v>
      </c>
      <c r="L30" s="65">
        <f>IF(ISNUMBER(RNMORZ!$L30),RNMORZ!$L30*INPC_FTZ!$F28,"")</f>
        <v>591.5574112628423</v>
      </c>
    </row>
    <row r="31" spans="1:12" ht="12.75">
      <c r="A31" s="60" t="s">
        <v>11</v>
      </c>
      <c r="B31" s="60">
        <f t="shared" si="1"/>
        <v>2009</v>
      </c>
      <c r="C31" s="65">
        <f>IF(ISNUMBER(RNMORZ!$C31),RNMORZ!$C31*INPC_FTZ!$F29,"")</f>
        <v>844.0070983718408</v>
      </c>
      <c r="D31" s="65">
        <f>IF(ISNUMBER(RNMORZ!$D31),RNMORZ!$D31*INPC_FTZ!$F29,"")</f>
        <v>663.7880760404531</v>
      </c>
      <c r="E31" s="65">
        <f>IF(ISNUMBER(RNMORZ!$E31),RNMORZ!$E31*INPC_FTZ!$F29,"")</f>
        <v>717.5179708970159</v>
      </c>
      <c r="F31" s="65">
        <f>IF(ISNUMBER(RNMORZ!$F31),RNMORZ!$F31*INPC_FTZ!$F29,"")</f>
        <v>836.1714887052588</v>
      </c>
      <c r="G31" s="65">
        <f>IF(ISNUMBER(RNMORZ!$G31),RNMORZ!$G31*INPC_FTZ!$F29,"")</f>
        <v>954.8250065135016</v>
      </c>
      <c r="H31" s="65">
        <f>IF(ISNUMBER(RNMORZ!$H31),RNMORZ!$H31*INPC_FTZ!$F29,"")</f>
        <v>777.9641026106491</v>
      </c>
      <c r="I31" s="65">
        <f>IF(ISNUMBER(RNMORZ!$I31),RNMORZ!$I31*INPC_FTZ!$F29,"")</f>
        <v>870.8720458001222</v>
      </c>
      <c r="J31" s="65">
        <f>IF(ISNUMBER(RNMORZ!$J31),RNMORZ!$J31*INPC_FTZ!$F29,"")</f>
        <v>516.0308651849053</v>
      </c>
      <c r="K31" s="65">
        <f>IF(ISNUMBER(RNMORZ!$K31),RNMORZ!$K31*INPC_FTZ!$F29,"")</f>
        <v>1929.7987235982143</v>
      </c>
      <c r="L31" s="65">
        <f>IF(ISNUMBER(RNMORZ!$L31),RNMORZ!$L31*INPC_FTZ!$F29,"")</f>
        <v>586.551352184144</v>
      </c>
    </row>
    <row r="32" spans="1:12" ht="12.75">
      <c r="A32" s="60" t="s">
        <v>7</v>
      </c>
      <c r="B32" s="60">
        <f t="shared" si="1"/>
        <v>2009</v>
      </c>
      <c r="C32" s="65">
        <f>IF(ISNUMBER(RNMORZ!$C32),RNMORZ!$C32*INPC_FTZ!$F30,"")</f>
        <v>886.3887610973471</v>
      </c>
      <c r="D32" s="65">
        <f>IF(ISNUMBER(RNMORZ!$D32),RNMORZ!$D32*INPC_FTZ!$F30,"")</f>
        <v>795.9637111617236</v>
      </c>
      <c r="E32" s="65">
        <f>IF(ISNUMBER(RNMORZ!$E32),RNMORZ!$E32*INPC_FTZ!$F30,"")</f>
        <v>773.6365383381128</v>
      </c>
      <c r="F32" s="65">
        <f>IF(ISNUMBER(RNMORZ!$F32),RNMORZ!$F32*INPC_FTZ!$F30,"")</f>
        <v>823.872677191237</v>
      </c>
      <c r="G32" s="65">
        <f>IF(ISNUMBER(RNMORZ!$G32),RNMORZ!$G32*INPC_FTZ!$F30,"")</f>
        <v>984.6283215212345</v>
      </c>
      <c r="H32" s="65">
        <f>IF(ISNUMBER(RNMORZ!$H32),RNMORZ!$H32*INPC_FTZ!$F30,"")</f>
        <v>812.7090907794317</v>
      </c>
      <c r="I32" s="65">
        <f>IF(ISNUMBER(RNMORZ!$I32),RNMORZ!$I32*INPC_FTZ!$F30,"")</f>
        <v>904.2504993562358</v>
      </c>
      <c r="J32" s="65">
        <f>IF(ISNUMBER(RNMORZ!$J32),RNMORZ!$J32*INPC_FTZ!$F30,"")</f>
        <v>550.3648101020052</v>
      </c>
      <c r="K32" s="65">
        <f>IF(ISNUMBER(RNMORZ!$K32),RNMORZ!$K32*INPC_FTZ!$F30,"")</f>
        <v>1963.6748498365662</v>
      </c>
      <c r="L32" s="65">
        <f>IF(ISNUMBER(RNMORZ!$L32),RNMORZ!$L32*INPC_FTZ!$F30,"")</f>
        <v>638.5571427552677</v>
      </c>
    </row>
    <row r="33" spans="1:12" ht="12.75">
      <c r="A33" s="60" t="s">
        <v>74</v>
      </c>
      <c r="B33" s="60">
        <v>2010</v>
      </c>
      <c r="C33" s="65">
        <f>IF(ISNUMBER(RNMORZ!$C33),RNMORZ!$C33*INPC_FTZ!$F31,"")</f>
        <v>853.281867886653</v>
      </c>
      <c r="D33" s="65">
        <f>IF(ISNUMBER(RNMORZ!$D33),RNMORZ!$D33*INPC_FTZ!$F31,"")</f>
        <v>777.9271055278317</v>
      </c>
      <c r="E33" s="65">
        <f>IF(ISNUMBER(RNMORZ!$E33),RNMORZ!$E33*INPC_FTZ!$F31,"")</f>
        <v>800.090270927485</v>
      </c>
      <c r="F33" s="65">
        <f>IF(ISNUMBER(RNMORZ!$F33),RNMORZ!$F33*INPC_FTZ!$F31,"")</f>
        <v>816.712644977225</v>
      </c>
      <c r="G33" s="65">
        <f>IF(ISNUMBER(RNMORZ!$G33),RNMORZ!$G33*INPC_FTZ!$F31,"")</f>
        <v>985.1527020145902</v>
      </c>
      <c r="H33" s="65">
        <f>IF(ISNUMBER(RNMORZ!$H33),RNMORZ!$H33*INPC_FTZ!$F31,"")</f>
        <v>812.2800118972943</v>
      </c>
      <c r="I33" s="65">
        <f>IF(ISNUMBER(RNMORZ!$I33),RNMORZ!$I33*INPC_FTZ!$F31,"")</f>
        <v>894.2837238760117</v>
      </c>
      <c r="J33" s="65">
        <f>IF(ISNUMBER(RNMORZ!$J33),RNMORZ!$J33*INPC_FTZ!$F31,"")</f>
        <v>557.403609801281</v>
      </c>
      <c r="K33" s="65">
        <f>IF(ISNUMBER(RNMORZ!$K33),RNMORZ!$K33*INPC_FTZ!$F31,"")</f>
        <v>2054.525432547863</v>
      </c>
      <c r="L33" s="65">
        <f>IF(ISNUMBER(RNMORZ!$L33),RNMORZ!$L33*INPC_FTZ!$F31,"")</f>
        <v>513.0772790019745</v>
      </c>
    </row>
    <row r="34" spans="1:12" ht="12.75">
      <c r="A34" s="60" t="s">
        <v>12</v>
      </c>
      <c r="B34" s="60">
        <f aca="true" t="shared" si="2" ref="B34:B44">B33</f>
        <v>2010</v>
      </c>
      <c r="C34" s="65">
        <f>IF(ISNUMBER(RNMORZ!$C34),RNMORZ!$C34*INPC_FTZ!$F32,"")</f>
        <v>901.8604596739555</v>
      </c>
      <c r="D34" s="65">
        <f>IF(ISNUMBER(RNMORZ!$D34),RNMORZ!$D34*INPC_FTZ!$F32,"")</f>
        <v>787.7429813614034</v>
      </c>
      <c r="E34" s="65">
        <f>IF(ISNUMBER(RNMORZ!$E34),RNMORZ!$E34*INPC_FTZ!$F32,"")</f>
        <v>777.7715512175881</v>
      </c>
      <c r="F34" s="65">
        <f>IF(ISNUMBER(RNMORZ!$F34),RNMORZ!$F34*INPC_FTZ!$F32,"")</f>
        <v>854.2191823201716</v>
      </c>
      <c r="G34" s="65">
        <f>IF(ISNUMBER(RNMORZ!$G34),RNMORZ!$G34*INPC_FTZ!$F32,"")</f>
        <v>1011.5461912559231</v>
      </c>
      <c r="H34" s="65">
        <f>IF(ISNUMBER(RNMORZ!$H34),RNMORZ!$H34*INPC_FTZ!$F32,"")</f>
        <v>822.0890185234337</v>
      </c>
      <c r="I34" s="65">
        <f>IF(ISNUMBER(RNMORZ!$I34),RNMORZ!$I34*INPC_FTZ!$F32,"")</f>
        <v>886.3493461169096</v>
      </c>
      <c r="J34" s="65">
        <f>IF(ISNUMBER(RNMORZ!$J34),RNMORZ!$J34*INPC_FTZ!$F32,"")</f>
        <v>627.0921623777135</v>
      </c>
      <c r="K34" s="65">
        <f>IF(ISNUMBER(RNMORZ!$K34),RNMORZ!$K34*INPC_FTZ!$F32,"")</f>
        <v>2133.88605077646</v>
      </c>
      <c r="L34" s="65">
        <f>IF(ISNUMBER(RNMORZ!$L34),RNMORZ!$L34*INPC_FTZ!$F32,"")</f>
        <v>638.1715292041749</v>
      </c>
    </row>
    <row r="35" spans="1:12" ht="12.75">
      <c r="A35" s="60" t="s">
        <v>8</v>
      </c>
      <c r="B35" s="60">
        <f t="shared" si="2"/>
        <v>2010</v>
      </c>
      <c r="C35" s="81">
        <f>IF(ISNUMBER(RNMORZ!$C35),RNMORZ!$C35*INPC_FTZ!$F33,"")</f>
        <v>848.7824551164316</v>
      </c>
      <c r="D35" s="82">
        <f>IF(ISNUMBER(RNMORZ!$D35),RNMORZ!$D35*INPC_FTZ!$F33,"")</f>
        <v>773.8250434957597</v>
      </c>
      <c r="E35" s="82">
        <f>IF(ISNUMBER(RNMORZ!$E35),RNMORZ!$E35*INPC_FTZ!$F33,"")</f>
        <v>798.0759707848006</v>
      </c>
      <c r="F35" s="82">
        <f>IF(ISNUMBER(RNMORZ!$F35),RNMORZ!$F35*INPC_FTZ!$F33,"")</f>
        <v>830.0431022112637</v>
      </c>
      <c r="G35" s="81">
        <f>IF(ISNUMBER(RNMORZ!$G35),RNMORZ!$G35*INPC_FTZ!$F33,"")</f>
        <v>945.7861642725952</v>
      </c>
      <c r="H35" s="81">
        <f>IF(ISNUMBER(RNMORZ!$H35),RNMORZ!$H35*INPC_FTZ!$F33,"")</f>
        <v>811.3037493060957</v>
      </c>
      <c r="I35" s="81">
        <f>IF(ISNUMBER(RNMORZ!$I35),RNMORZ!$I35*INPC_FTZ!$F33,"")</f>
        <v>889.5681055570913</v>
      </c>
      <c r="J35" s="81">
        <f>IF(ISNUMBER(RNMORZ!$J35),RNMORZ!$J35*INPC_FTZ!$F33,"")</f>
        <v>559.97595740149</v>
      </c>
      <c r="K35" s="81">
        <f>IF(ISNUMBER(RNMORZ!$K35),RNMORZ!$K35*INPC_FTZ!$F33,"")</f>
        <v>1810.0010276638711</v>
      </c>
      <c r="L35" s="81">
        <f>IF(ISNUMBER(RNMORZ!$L35),RNMORZ!$L35*INPC_FTZ!$F33,"")</f>
        <v>574.3060507995596</v>
      </c>
    </row>
    <row r="36" spans="1:12" ht="12.75">
      <c r="A36" s="60" t="s">
        <v>13</v>
      </c>
      <c r="B36" s="60">
        <f t="shared" si="2"/>
        <v>2010</v>
      </c>
      <c r="C36" s="81">
        <f>IF(ISNUMBER(RNMORZ!$C36),RNMORZ!$C36*INPC_FTZ!$F34,"")</f>
        <v>883.2511111006206</v>
      </c>
      <c r="D36" s="82">
        <f>IF(ISNUMBER(RNMORZ!$D36),RNMORZ!$D36*INPC_FTZ!$F34,"")</f>
        <v>780.4966501557465</v>
      </c>
      <c r="E36" s="82">
        <f>IF(ISNUMBER(RNMORZ!$E36),RNMORZ!$E36*INPC_FTZ!$F34,"")</f>
        <v>747.7026732584462</v>
      </c>
      <c r="F36" s="82">
        <f>IF(ISNUMBER(RNMORZ!$F36),RNMORZ!$F36*INPC_FTZ!$F34,"")</f>
        <v>875.5991831579173</v>
      </c>
      <c r="G36" s="81">
        <f>IF(ISNUMBER(RNMORZ!$G36),RNMORZ!$G36*INPC_FTZ!$F34,"")</f>
        <v>1010.0544884368484</v>
      </c>
      <c r="H36" s="81">
        <f>IF(ISNUMBER(RNMORZ!$H36),RNMORZ!$H36*INPC_FTZ!$F34,"")</f>
        <v>823.1288201222368</v>
      </c>
      <c r="I36" s="81">
        <f>IF(ISNUMBER(RNMORZ!$I36),RNMORZ!$I36*INPC_FTZ!$F34,"")</f>
        <v>908.3931600552175</v>
      </c>
      <c r="J36" s="81">
        <f>IF(ISNUMBER(RNMORZ!$J36),RNMORZ!$J36*INPC_FTZ!$F34,"")</f>
        <v>562.9632700703213</v>
      </c>
      <c r="K36" s="81">
        <f>IF(ISNUMBER(RNMORZ!$K36),RNMORZ!$K36*INPC_FTZ!$F34,"")</f>
        <v>2081.324400415324</v>
      </c>
      <c r="L36" s="81">
        <f>IF(ISNUMBER(RNMORZ!$L36),RNMORZ!$L36*INPC_FTZ!$F34,"")</f>
        <v>560.7770049438346</v>
      </c>
    </row>
    <row r="37" spans="1:12" ht="12.75">
      <c r="A37" s="60" t="s">
        <v>75</v>
      </c>
      <c r="B37" s="60">
        <f t="shared" si="2"/>
        <v>2010</v>
      </c>
      <c r="C37" s="81">
        <f>IF(ISNUMBER(RNMORZ!$C37),RNMORZ!$C37*INPC_FTZ!$F35,"")</f>
        <v>888.1972868207894</v>
      </c>
      <c r="D37" s="82">
        <f>IF(ISNUMBER(RNMORZ!$D37),RNMORZ!$D37*INPC_FTZ!$F35,"")</f>
        <v>739.8033498763405</v>
      </c>
      <c r="E37" s="82">
        <f>IF(ISNUMBER(RNMORZ!$E37),RNMORZ!$E37*INPC_FTZ!$F35,"")</f>
        <v>750.6350241058623</v>
      </c>
      <c r="F37" s="82">
        <f>IF(ISNUMBER(RNMORZ!$F37),RNMORZ!$F37*INPC_FTZ!$F35,"")</f>
        <v>862.201268669937</v>
      </c>
      <c r="G37" s="81">
        <f>IF(ISNUMBER(RNMORZ!$G37),RNMORZ!$G37*INPC_FTZ!$F35,"")</f>
        <v>1006.2625359225772</v>
      </c>
      <c r="H37" s="81">
        <f>IF(ISNUMBER(RNMORZ!$H37),RNMORZ!$H37*INPC_FTZ!$F35,"")</f>
        <v>795.0448884469017</v>
      </c>
      <c r="I37" s="81">
        <f>IF(ISNUMBER(RNMORZ!$I37),RNMORZ!$I37*INPC_FTZ!$F35,"")</f>
        <v>866.5339383617458</v>
      </c>
      <c r="J37" s="81">
        <f>IF(ISNUMBER(RNMORZ!$J37),RNMORZ!$J37*INPC_FTZ!$F35,"")</f>
        <v>570.8292318958</v>
      </c>
      <c r="K37" s="81">
        <f>IF(ISNUMBER(RNMORZ!$K37),RNMORZ!$K37*INPC_FTZ!$F35,"")</f>
        <v>2328.8099593471916</v>
      </c>
      <c r="L37" s="81">
        <f>IF(ISNUMBER(RNMORZ!$L37),RNMORZ!$L37*INPC_FTZ!$F35,"")</f>
        <v>623.904435620457</v>
      </c>
    </row>
    <row r="38" spans="1:12" ht="12.75">
      <c r="A38" s="60" t="s">
        <v>14</v>
      </c>
      <c r="B38" s="60">
        <f t="shared" si="2"/>
        <v>2010</v>
      </c>
      <c r="C38" s="81">
        <f>IF(ISNUMBER(RNMORZ!$C38),RNMORZ!$C38*INPC_FTZ!$F36,"")</f>
        <v>928.4912017294891</v>
      </c>
      <c r="D38" s="82">
        <f>IF(ISNUMBER(RNMORZ!$D38),RNMORZ!$D38*INPC_FTZ!$F36,"")</f>
        <v>791.820767830055</v>
      </c>
      <c r="E38" s="82">
        <f>IF(ISNUMBER(RNMORZ!$E38),RNMORZ!$E38*INPC_FTZ!$F36,"")</f>
        <v>873.1722165797182</v>
      </c>
      <c r="F38" s="82">
        <f>IF(ISNUMBER(RNMORZ!$F38),RNMORZ!$F38*INPC_FTZ!$F36,"")</f>
        <v>840.6316370798529</v>
      </c>
      <c r="G38" s="81">
        <f>IF(ISNUMBER(RNMORZ!$G38),RNMORZ!$G38*INPC_FTZ!$F36,"")</f>
        <v>1029.3669981790715</v>
      </c>
      <c r="H38" s="81">
        <f>IF(ISNUMBER(RNMORZ!$H38),RNMORZ!$H38*INPC_FTZ!$F36,"")</f>
        <v>848.2244389631549</v>
      </c>
      <c r="I38" s="81">
        <f>IF(ISNUMBER(RNMORZ!$I38),RNMORZ!$I38*INPC_FTZ!$F36,"")</f>
        <v>921.9830858295161</v>
      </c>
      <c r="J38" s="81">
        <f>IF(ISNUMBER(RNMORZ!$J38),RNMORZ!$J38*INPC_FTZ!$F36,"")</f>
        <v>626.9484983640709</v>
      </c>
      <c r="K38" s="81">
        <f>IF(ISNUMBER(RNMORZ!$K38),RNMORZ!$K38*INPC_FTZ!$F36,"")</f>
        <v>2098.86737774131</v>
      </c>
      <c r="L38" s="81">
        <f>IF(ISNUMBER(RNMORZ!$L38),RNMORZ!$L38*INPC_FTZ!$F36,"")</f>
        <v>597.6619768141923</v>
      </c>
    </row>
    <row r="39" spans="1:12" ht="12.75">
      <c r="A39" s="60" t="s">
        <v>15</v>
      </c>
      <c r="B39" s="60">
        <f t="shared" si="2"/>
        <v>2010</v>
      </c>
      <c r="C39" s="81">
        <f>IF(ISNUMBER(RNMORZ!$C39),RNMORZ!$C39*INPC_FTZ!$F37,"")</f>
        <v>870.2662651357858</v>
      </c>
      <c r="D39" s="82">
        <f>IF(ISNUMBER(RNMORZ!$D39),RNMORZ!$D39*INPC_FTZ!$F37,"")</f>
        <v>804.0739432239618</v>
      </c>
      <c r="E39" s="82">
        <f>IF(ISNUMBER(RNMORZ!$E39),RNMORZ!$E39*INPC_FTZ!$F37,"")</f>
        <v>819.2656236627411</v>
      </c>
      <c r="F39" s="82">
        <f>IF(ISNUMBER(RNMORZ!$F39),RNMORZ!$F39*INPC_FTZ!$F37,"")</f>
        <v>840.9680242895687</v>
      </c>
      <c r="G39" s="81">
        <f>IF(ISNUMBER(RNMORZ!$G39),RNMORZ!$G39*INPC_FTZ!$F37,"")</f>
        <v>983.1187483952893</v>
      </c>
      <c r="H39" s="81">
        <f>IF(ISNUMBER(RNMORZ!$H39),RNMORZ!$H39*INPC_FTZ!$F37,"")</f>
        <v>820.3507436940824</v>
      </c>
      <c r="I39" s="81">
        <f>IF(ISNUMBER(RNMORZ!$I39),RNMORZ!$I39*INPC_FTZ!$F37,"")</f>
        <v>894.1389058252962</v>
      </c>
      <c r="J39" s="81">
        <f>IF(ISNUMBER(RNMORZ!$J39),RNMORZ!$J39*INPC_FTZ!$F37,"")</f>
        <v>581.6243367989791</v>
      </c>
      <c r="K39" s="81">
        <f>IF(ISNUMBER(RNMORZ!$K39),RNMORZ!$K39*INPC_FTZ!$F37,"")</f>
        <v>2059.557819485937</v>
      </c>
      <c r="L39" s="81">
        <f>IF(ISNUMBER(RNMORZ!$L39),RNMORZ!$L39*INPC_FTZ!$F37,"")</f>
        <v>602.2416173944653</v>
      </c>
    </row>
    <row r="40" spans="1:12" ht="12.75">
      <c r="A40" s="60" t="s">
        <v>16</v>
      </c>
      <c r="B40" s="60">
        <f t="shared" si="2"/>
        <v>2010</v>
      </c>
      <c r="C40" s="60">
        <f>IF(ISNUMBER(RNMORZ!$C40),RNMORZ!$C40*INPC_FTZ!$F38,"")</f>
      </c>
      <c r="D40" s="65">
        <f>IF(ISNUMBER(RNMORZ!$D40),RNMORZ!$D40*INPC_FTZ!$F38,"")</f>
      </c>
      <c r="E40" s="65">
        <f>IF(ISNUMBER(RNMORZ!$E40),RNMORZ!$E40*INPC_FTZ!$F38,"")</f>
      </c>
      <c r="F40" s="65">
        <f>IF(ISNUMBER(RNMORZ!$F40),RNMORZ!$F40*INPC_FTZ!$F38,"")</f>
      </c>
      <c r="G40" s="60">
        <f>IF(ISNUMBER(RNMORZ!$G40),RNMORZ!$G40*INPC_FTZ!$F38,"")</f>
      </c>
      <c r="H40" s="60">
        <f>IF(ISNUMBER(RNMORZ!$H40),RNMORZ!$H40*INPC_FTZ!$F38,"")</f>
      </c>
      <c r="I40" s="60">
        <f>IF(ISNUMBER(RNMORZ!$I40),RNMORZ!$I40*INPC_FTZ!$F38,"")</f>
      </c>
      <c r="J40" s="60">
        <f>IF(ISNUMBER(RNMORZ!$J40),RNMORZ!$J40*INPC_FTZ!$F38,"")</f>
      </c>
      <c r="K40" s="60">
        <f>IF(ISNUMBER(RNMORZ!$K40),RNMORZ!$K40*INPC_FTZ!$F38,"")</f>
      </c>
      <c r="L40" s="60">
        <f>IF(ISNUMBER(RNMORZ!$L40),RNMORZ!$L40*INPC_FTZ!$F38,"")</f>
      </c>
    </row>
    <row r="41" spans="1:12" ht="12.75">
      <c r="A41" s="60" t="s">
        <v>18</v>
      </c>
      <c r="B41" s="60">
        <f t="shared" si="2"/>
        <v>2010</v>
      </c>
      <c r="C41" s="60">
        <f>IF(ISNUMBER(RNMORZ!$C41),RNMORZ!$C41*INPC_FTZ!$F39,"")</f>
      </c>
      <c r="D41" s="65">
        <f>IF(ISNUMBER(RNMORZ!$D41),RNMORZ!$D41*INPC_FTZ!$F39,"")</f>
      </c>
      <c r="E41" s="65">
        <f>IF(ISNUMBER(RNMORZ!$E41),RNMORZ!$E41*INPC_FTZ!$F39,"")</f>
      </c>
      <c r="F41" s="65">
        <f>IF(ISNUMBER(RNMORZ!$F41),RNMORZ!$F41*INPC_FTZ!$F39,"")</f>
      </c>
      <c r="G41" s="60">
        <f>IF(ISNUMBER(RNMORZ!$G41),RNMORZ!$G41*INPC_FTZ!$F39,"")</f>
      </c>
      <c r="H41" s="60">
        <f>IF(ISNUMBER(RNMORZ!$H41),RNMORZ!$H41*INPC_FTZ!$F39,"")</f>
      </c>
      <c r="I41" s="60">
        <f>IF(ISNUMBER(RNMORZ!$I41),RNMORZ!$I41*INPC_FTZ!$F39,"")</f>
      </c>
      <c r="J41" s="60">
        <f>IF(ISNUMBER(RNMORZ!$J41),RNMORZ!$J41*INPC_FTZ!$F39,"")</f>
      </c>
      <c r="K41" s="60">
        <f>IF(ISNUMBER(RNMORZ!$K41),RNMORZ!$K41*INPC_FTZ!$F39,"")</f>
      </c>
      <c r="L41" s="60">
        <f>IF(ISNUMBER(RNMORZ!$L41),RNMORZ!$L41*INPC_FTZ!$F39,"")</f>
      </c>
    </row>
    <row r="42" spans="1:12" ht="12.75">
      <c r="A42" s="60" t="s">
        <v>10</v>
      </c>
      <c r="B42" s="60">
        <f t="shared" si="2"/>
        <v>2010</v>
      </c>
      <c r="C42" s="60">
        <f>IF(ISNUMBER(RNMORZ!$C42),RNMORZ!$C42*INPC_FTZ!$F40,"")</f>
      </c>
      <c r="D42" s="65">
        <f>IF(ISNUMBER(RNMORZ!$D42),RNMORZ!$D42*INPC_FTZ!$F40,"")</f>
      </c>
      <c r="E42" s="65">
        <f>IF(ISNUMBER(RNMORZ!$E42),RNMORZ!$E42*INPC_FTZ!$F40,"")</f>
      </c>
      <c r="F42" s="65">
        <f>IF(ISNUMBER(RNMORZ!$F42),RNMORZ!$F42*INPC_FTZ!$F40,"")</f>
      </c>
      <c r="G42" s="60">
        <f>IF(ISNUMBER(RNMORZ!$G42),RNMORZ!$G42*INPC_FTZ!$F40,"")</f>
      </c>
      <c r="H42" s="60">
        <f>IF(ISNUMBER(RNMORZ!$H42),RNMORZ!$H42*INPC_FTZ!$F40,"")</f>
      </c>
      <c r="I42" s="60">
        <f>IF(ISNUMBER(RNMORZ!$I42),RNMORZ!$I42*INPC_FTZ!$F40,"")</f>
      </c>
      <c r="J42" s="60">
        <f>IF(ISNUMBER(RNMORZ!$J42),RNMORZ!$J42*INPC_FTZ!$F40,"")</f>
      </c>
      <c r="K42" s="60">
        <f>IF(ISNUMBER(RNMORZ!$K42),RNMORZ!$K42*INPC_FTZ!$F40,"")</f>
      </c>
      <c r="L42" s="60">
        <f>IF(ISNUMBER(RNMORZ!$L42),RNMORZ!$L42*INPC_FTZ!$F40,"")</f>
      </c>
    </row>
    <row r="43" spans="1:12" ht="12.75">
      <c r="A43" s="60" t="s">
        <v>11</v>
      </c>
      <c r="B43" s="60">
        <f t="shared" si="2"/>
        <v>2010</v>
      </c>
      <c r="C43" s="60">
        <f>IF(ISNUMBER(RNMORZ!$C43),RNMORZ!$C43*INPC_FTZ!$F41,"")</f>
      </c>
      <c r="D43" s="65">
        <f>IF(ISNUMBER(RNMORZ!$D43),RNMORZ!$D43*INPC_FTZ!$F41,"")</f>
      </c>
      <c r="E43" s="65">
        <f>IF(ISNUMBER(RNMORZ!$E43),RNMORZ!$E43*INPC_FTZ!$F41,"")</f>
      </c>
      <c r="F43" s="65">
        <f>IF(ISNUMBER(RNMORZ!$F43),RNMORZ!$F43*INPC_FTZ!$F41,"")</f>
      </c>
      <c r="G43" s="60">
        <f>IF(ISNUMBER(RNMORZ!$G43),RNMORZ!$G43*INPC_FTZ!$F41,"")</f>
      </c>
      <c r="H43" s="60">
        <f>IF(ISNUMBER(RNMORZ!$H43),RNMORZ!$H43*INPC_FTZ!$F41,"")</f>
      </c>
      <c r="I43" s="60">
        <f>IF(ISNUMBER(RNMORZ!$I43),RNMORZ!$I43*INPC_FTZ!$F41,"")</f>
      </c>
      <c r="J43" s="60">
        <f>IF(ISNUMBER(RNMORZ!$J43),RNMORZ!$J43*INPC_FTZ!$F41,"")</f>
      </c>
      <c r="K43" s="60">
        <f>IF(ISNUMBER(RNMORZ!$K43),RNMORZ!$K43*INPC_FTZ!$F41,"")</f>
      </c>
      <c r="L43" s="60">
        <f>IF(ISNUMBER(RNMORZ!$L43),RNMORZ!$L43*INPC_FTZ!$F41,"")</f>
      </c>
    </row>
    <row r="44" spans="1:12" ht="12.75">
      <c r="A44" s="50" t="s">
        <v>7</v>
      </c>
      <c r="B44" s="50">
        <f t="shared" si="2"/>
        <v>2010</v>
      </c>
      <c r="C44" s="50">
        <f>IF(ISNUMBER(RNMORZ!$C44),RNMORZ!$C44*INPC_FTZ!$F42,"")</f>
      </c>
      <c r="D44" s="50">
        <f>IF(ISNUMBER(RNMORZ!$D44),RNMORZ!$D44*INPC_FTZ!$F42,"")</f>
      </c>
      <c r="E44" s="50">
        <f>IF(ISNUMBER(RNMORZ!$E44),RNMORZ!$E44*INPC_FTZ!$F42,"")</f>
      </c>
      <c r="F44" s="50">
        <f>IF(ISNUMBER(RNMORZ!$F44),RNMORZ!$F44*INPC_FTZ!$F42,"")</f>
      </c>
      <c r="G44" s="50">
        <f>IF(ISNUMBER(RNMORZ!$G44),RNMORZ!$G44*INPC_FTZ!$F42,"")</f>
      </c>
      <c r="H44" s="50">
        <f>IF(ISNUMBER(RNMORZ!$H44),RNMORZ!$H44*INPC_FTZ!$F42,"")</f>
      </c>
      <c r="I44" s="50">
        <f>IF(ISNUMBER(RNMORZ!$I44),RNMORZ!$I44*INPC_FTZ!$F42,"")</f>
      </c>
      <c r="J44" s="50">
        <f>IF(ISNUMBER(RNMORZ!$J44),RNMORZ!$J44*INPC_FTZ!$F42,"")</f>
      </c>
      <c r="K44" s="50">
        <f>IF(ISNUMBER(RNMORZ!$K44),RNMORZ!$K44*INPC_FTZ!$F42,"")</f>
      </c>
      <c r="L44" s="50">
        <f>IF(ISNUMBER(RNMORZ!$L44),RNMORZ!$L44*INPC_FTZ!$F42,"")</f>
      </c>
    </row>
    <row r="45" spans="1:12" ht="13.5">
      <c r="A45" s="52" t="s">
        <v>84</v>
      </c>
      <c r="B45" s="52"/>
      <c r="C45" s="52"/>
      <c r="D45" s="61"/>
      <c r="E45" s="61"/>
      <c r="F45" s="61"/>
      <c r="G45" s="61"/>
      <c r="H45" s="61"/>
      <c r="I45" s="60"/>
      <c r="J45" s="60"/>
      <c r="K45" s="60"/>
      <c r="L45" s="60"/>
    </row>
    <row r="46" spans="1:9" ht="13.5">
      <c r="A46" s="49" t="s">
        <v>93</v>
      </c>
      <c r="B46" s="52"/>
      <c r="C46" s="61"/>
      <c r="D46" s="61"/>
      <c r="E46" s="61"/>
      <c r="F46" s="61"/>
      <c r="G46" s="61"/>
      <c r="H46" s="61"/>
      <c r="I46" s="60"/>
    </row>
    <row r="47" spans="1:8" ht="13.5">
      <c r="A47" s="49" t="s">
        <v>94</v>
      </c>
      <c r="B47" s="52"/>
      <c r="C47" s="61"/>
      <c r="D47" s="61"/>
      <c r="E47" s="61"/>
      <c r="F47" s="61"/>
      <c r="G47" s="61"/>
      <c r="H47" s="61"/>
    </row>
    <row r="48" spans="1:8" ht="13.5">
      <c r="A48" s="49" t="s">
        <v>3</v>
      </c>
      <c r="C48" s="61"/>
      <c r="D48" s="61"/>
      <c r="E48" s="61"/>
      <c r="F48" s="61"/>
      <c r="G48" s="61"/>
      <c r="H48" s="61"/>
    </row>
    <row r="49" spans="1:8" ht="13.5">
      <c r="A49" s="52" t="s">
        <v>0</v>
      </c>
      <c r="C49" s="61"/>
      <c r="D49" s="61"/>
      <c r="E49" s="61"/>
      <c r="F49" s="61"/>
      <c r="G49" s="61"/>
      <c r="H49" s="61"/>
    </row>
    <row r="50" ht="12.75">
      <c r="A50" s="46" t="s">
        <v>85</v>
      </c>
    </row>
    <row r="51" ht="12.75">
      <c r="A51" s="77" t="s">
        <v>113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">
      <selection activeCell="Y29" sqref="Y29"/>
    </sheetView>
  </sheetViews>
  <sheetFormatPr defaultColWidth="11.421875" defaultRowHeight="12.75"/>
  <cols>
    <col min="1" max="1" width="17.00390625" style="0" customWidth="1"/>
    <col min="2" max="13" width="9.7109375" style="0" customWidth="1"/>
  </cols>
  <sheetData>
    <row r="1" ht="12.75">
      <c r="H1" t="s">
        <v>97</v>
      </c>
    </row>
    <row r="2" spans="1:13" ht="13.5">
      <c r="A2" s="48" t="s">
        <v>105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3.5">
      <c r="A3" s="48" t="s">
        <v>80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8" t="s">
        <v>86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>
      <c r="A5" s="50"/>
      <c r="B5" s="51"/>
      <c r="C5" s="51"/>
      <c r="D5" s="51"/>
      <c r="E5" s="51"/>
      <c r="F5" s="51"/>
      <c r="G5" s="51"/>
      <c r="H5" s="51"/>
      <c r="K5" s="51"/>
      <c r="L5" s="51"/>
      <c r="M5" s="51"/>
    </row>
    <row r="6" spans="1:13" ht="12.75" customHeight="1">
      <c r="A6" s="159" t="s">
        <v>82</v>
      </c>
      <c r="B6" s="162" t="s">
        <v>103</v>
      </c>
      <c r="C6" s="162"/>
      <c r="D6" s="162"/>
      <c r="E6" s="162"/>
      <c r="F6" s="162"/>
      <c r="G6" s="163"/>
      <c r="H6" s="162" t="s">
        <v>106</v>
      </c>
      <c r="I6" s="162"/>
      <c r="J6" s="162"/>
      <c r="K6" s="162"/>
      <c r="L6" s="162"/>
      <c r="M6" s="162"/>
    </row>
    <row r="7" spans="1:13" ht="53.25" customHeight="1">
      <c r="A7" s="160"/>
      <c r="B7" s="59" t="s">
        <v>101</v>
      </c>
      <c r="C7" s="59" t="s">
        <v>100</v>
      </c>
      <c r="D7" s="59" t="s">
        <v>60</v>
      </c>
      <c r="E7" s="59" t="s">
        <v>61</v>
      </c>
      <c r="F7" s="59" t="s">
        <v>99</v>
      </c>
      <c r="G7" s="69" t="s">
        <v>102</v>
      </c>
      <c r="H7" s="59" t="s">
        <v>101</v>
      </c>
      <c r="I7" s="67" t="s">
        <v>100</v>
      </c>
      <c r="J7" s="67" t="s">
        <v>60</v>
      </c>
      <c r="K7" s="67" t="s">
        <v>61</v>
      </c>
      <c r="L7" s="67" t="s">
        <v>99</v>
      </c>
      <c r="M7" s="67" t="s">
        <v>102</v>
      </c>
    </row>
    <row r="8" spans="1:13" ht="12.75">
      <c r="A8" s="60"/>
      <c r="B8" s="66"/>
      <c r="C8" s="66"/>
      <c r="D8" s="66"/>
      <c r="E8" s="66"/>
      <c r="F8" s="66"/>
      <c r="G8" s="70"/>
      <c r="M8" t="s">
        <v>95</v>
      </c>
    </row>
    <row r="9" spans="1:13" ht="12.75">
      <c r="A9" s="60" t="s">
        <v>74</v>
      </c>
      <c r="B9" s="66" t="s">
        <v>95</v>
      </c>
      <c r="C9" s="66" t="s">
        <v>95</v>
      </c>
      <c r="D9" s="66"/>
      <c r="E9" s="66"/>
      <c r="F9" s="66"/>
      <c r="G9" s="70"/>
      <c r="H9" t="s">
        <v>95</v>
      </c>
      <c r="I9" t="s">
        <v>95</v>
      </c>
      <c r="L9" t="s">
        <v>95</v>
      </c>
      <c r="M9" t="s">
        <v>95</v>
      </c>
    </row>
    <row r="10" spans="1:13" ht="12.75">
      <c r="A10" s="60" t="s">
        <v>12</v>
      </c>
      <c r="B10" s="66" t="s">
        <v>95</v>
      </c>
      <c r="C10" s="66" t="s">
        <v>95</v>
      </c>
      <c r="D10" s="66"/>
      <c r="E10" s="66"/>
      <c r="F10" s="66"/>
      <c r="G10" s="70"/>
      <c r="H10" t="s">
        <v>95</v>
      </c>
      <c r="I10" t="s">
        <v>95</v>
      </c>
      <c r="K10" t="s">
        <v>95</v>
      </c>
      <c r="L10" t="s">
        <v>95</v>
      </c>
      <c r="M10" t="s">
        <v>95</v>
      </c>
    </row>
    <row r="11" spans="1:13" ht="12.75">
      <c r="A11" s="60" t="s">
        <v>8</v>
      </c>
      <c r="B11" s="66" t="s">
        <v>95</v>
      </c>
      <c r="C11" s="66" t="s">
        <v>95</v>
      </c>
      <c r="D11" s="66" t="s">
        <v>95</v>
      </c>
      <c r="E11" s="66" t="s">
        <v>95</v>
      </c>
      <c r="F11" s="66" t="s">
        <v>95</v>
      </c>
      <c r="G11" s="70"/>
      <c r="H11" t="s">
        <v>95</v>
      </c>
      <c r="I11" t="s">
        <v>95</v>
      </c>
      <c r="K11" t="s">
        <v>95</v>
      </c>
      <c r="L11" t="s">
        <v>95</v>
      </c>
      <c r="M11" t="s">
        <v>95</v>
      </c>
    </row>
    <row r="12" spans="1:13" ht="12.75">
      <c r="A12" s="60" t="s">
        <v>13</v>
      </c>
      <c r="B12" s="66" t="s">
        <v>95</v>
      </c>
      <c r="C12" s="66" t="s">
        <v>95</v>
      </c>
      <c r="D12" s="66" t="s">
        <v>95</v>
      </c>
      <c r="E12" s="66" t="s">
        <v>95</v>
      </c>
      <c r="F12" s="66" t="s">
        <v>95</v>
      </c>
      <c r="G12" s="70"/>
      <c r="H12" t="s">
        <v>95</v>
      </c>
      <c r="I12" t="s">
        <v>95</v>
      </c>
      <c r="K12" t="s">
        <v>95</v>
      </c>
      <c r="L12" t="s">
        <v>95</v>
      </c>
      <c r="M12" t="s">
        <v>95</v>
      </c>
    </row>
    <row r="13" spans="1:13" ht="12.75">
      <c r="A13" s="60" t="s">
        <v>75</v>
      </c>
      <c r="B13" s="66" t="s">
        <v>95</v>
      </c>
      <c r="C13" s="66" t="s">
        <v>95</v>
      </c>
      <c r="D13" s="66" t="s">
        <v>95</v>
      </c>
      <c r="E13" s="66" t="s">
        <v>95</v>
      </c>
      <c r="F13" s="66" t="s">
        <v>95</v>
      </c>
      <c r="G13" s="70"/>
      <c r="H13" t="s">
        <v>95</v>
      </c>
      <c r="I13" t="s">
        <v>95</v>
      </c>
      <c r="K13" t="s">
        <v>95</v>
      </c>
      <c r="L13" t="s">
        <v>95</v>
      </c>
      <c r="M13" t="s">
        <v>95</v>
      </c>
    </row>
    <row r="14" spans="1:13" ht="12.75">
      <c r="A14" s="60" t="s">
        <v>14</v>
      </c>
      <c r="B14" s="66" t="s">
        <v>95</v>
      </c>
      <c r="C14" s="66" t="s">
        <v>95</v>
      </c>
      <c r="D14" s="66" t="s">
        <v>95</v>
      </c>
      <c r="E14" s="66" t="s">
        <v>95</v>
      </c>
      <c r="F14" s="66" t="s">
        <v>95</v>
      </c>
      <c r="G14" s="70"/>
      <c r="H14" t="s">
        <v>95</v>
      </c>
      <c r="I14" t="s">
        <v>95</v>
      </c>
      <c r="K14" t="s">
        <v>95</v>
      </c>
      <c r="L14" t="s">
        <v>95</v>
      </c>
      <c r="M14" t="s">
        <v>95</v>
      </c>
    </row>
    <row r="15" spans="1:13" ht="12.75">
      <c r="A15" s="60" t="s">
        <v>15</v>
      </c>
      <c r="B15" s="66" t="s">
        <v>95</v>
      </c>
      <c r="C15" s="66" t="s">
        <v>95</v>
      </c>
      <c r="D15" s="66" t="s">
        <v>95</v>
      </c>
      <c r="E15" s="66" t="s">
        <v>95</v>
      </c>
      <c r="F15" s="66" t="s">
        <v>95</v>
      </c>
      <c r="G15" s="70"/>
      <c r="H15" t="s">
        <v>95</v>
      </c>
      <c r="I15" t="s">
        <v>95</v>
      </c>
      <c r="K15" t="s">
        <v>95</v>
      </c>
      <c r="L15" t="s">
        <v>95</v>
      </c>
      <c r="M15" t="s">
        <v>95</v>
      </c>
    </row>
    <row r="16" spans="1:13" ht="12.75">
      <c r="A16" s="60" t="s">
        <v>16</v>
      </c>
      <c r="B16" s="66" t="s">
        <v>95</v>
      </c>
      <c r="C16" s="66" t="s">
        <v>95</v>
      </c>
      <c r="D16" s="66" t="s">
        <v>95</v>
      </c>
      <c r="E16" s="66" t="s">
        <v>95</v>
      </c>
      <c r="F16" s="66" t="s">
        <v>95</v>
      </c>
      <c r="G16" s="70"/>
      <c r="H16" t="s">
        <v>95</v>
      </c>
      <c r="I16" t="s">
        <v>95</v>
      </c>
      <c r="K16" t="s">
        <v>95</v>
      </c>
      <c r="L16" t="s">
        <v>95</v>
      </c>
      <c r="M16" t="s">
        <v>95</v>
      </c>
    </row>
    <row r="17" spans="1:13" ht="12.75">
      <c r="A17" s="60" t="s">
        <v>18</v>
      </c>
      <c r="B17" s="66" t="s">
        <v>95</v>
      </c>
      <c r="C17" s="66" t="s">
        <v>95</v>
      </c>
      <c r="D17" s="66" t="s">
        <v>95</v>
      </c>
      <c r="E17" s="66" t="s">
        <v>95</v>
      </c>
      <c r="F17" s="66" t="s">
        <v>95</v>
      </c>
      <c r="G17" s="70"/>
      <c r="H17" t="s">
        <v>95</v>
      </c>
      <c r="I17" t="s">
        <v>95</v>
      </c>
      <c r="K17" t="s">
        <v>95</v>
      </c>
      <c r="L17" t="s">
        <v>95</v>
      </c>
      <c r="M17" t="s">
        <v>95</v>
      </c>
    </row>
    <row r="18" spans="1:13" ht="12.75">
      <c r="A18" s="60" t="s">
        <v>10</v>
      </c>
      <c r="B18" s="66" t="s">
        <v>95</v>
      </c>
      <c r="C18" s="66" t="s">
        <v>95</v>
      </c>
      <c r="D18" s="66" t="s">
        <v>95</v>
      </c>
      <c r="E18" s="66" t="s">
        <v>95</v>
      </c>
      <c r="F18" s="66" t="s">
        <v>95</v>
      </c>
      <c r="G18" s="70"/>
      <c r="H18" t="s">
        <v>95</v>
      </c>
      <c r="I18" t="s">
        <v>95</v>
      </c>
      <c r="K18" t="s">
        <v>95</v>
      </c>
      <c r="L18" t="s">
        <v>95</v>
      </c>
      <c r="M18" t="s">
        <v>95</v>
      </c>
    </row>
    <row r="19" spans="1:13" ht="12.75">
      <c r="A19" s="60" t="s">
        <v>11</v>
      </c>
      <c r="B19" s="71">
        <v>120.048</v>
      </c>
      <c r="C19" s="71">
        <v>320.128</v>
      </c>
      <c r="D19" s="66"/>
      <c r="E19" s="71"/>
      <c r="F19" s="71">
        <v>741.2964</v>
      </c>
      <c r="G19" s="72">
        <v>1500.6</v>
      </c>
      <c r="H19">
        <v>350</v>
      </c>
      <c r="I19">
        <v>416</v>
      </c>
      <c r="L19">
        <v>802</v>
      </c>
      <c r="M19">
        <v>1514</v>
      </c>
    </row>
    <row r="20" spans="1:13" ht="12.75">
      <c r="A20" s="60" t="s">
        <v>7</v>
      </c>
      <c r="B20" s="71">
        <v>140.05599999999998</v>
      </c>
      <c r="C20" s="71">
        <v>350.14</v>
      </c>
      <c r="D20" s="66"/>
      <c r="E20" s="71"/>
      <c r="F20" s="71">
        <v>750.3</v>
      </c>
      <c r="G20" s="72">
        <v>1500.6</v>
      </c>
      <c r="H20">
        <v>351</v>
      </c>
      <c r="I20">
        <v>416</v>
      </c>
      <c r="L20">
        <v>802</v>
      </c>
      <c r="M20">
        <v>1508</v>
      </c>
    </row>
    <row r="21" spans="1:13" ht="12.75">
      <c r="A21" s="60" t="s">
        <v>74</v>
      </c>
      <c r="B21" s="71">
        <v>150.06</v>
      </c>
      <c r="C21" s="71">
        <v>360.144</v>
      </c>
      <c r="D21" s="66"/>
      <c r="E21" s="66"/>
      <c r="F21" s="71">
        <v>719.2876</v>
      </c>
      <c r="G21" s="72">
        <v>1500.6</v>
      </c>
      <c r="H21">
        <v>380</v>
      </c>
      <c r="I21">
        <v>415</v>
      </c>
      <c r="L21">
        <v>801</v>
      </c>
      <c r="M21">
        <v>1506</v>
      </c>
    </row>
    <row r="22" spans="1:13" ht="12.75">
      <c r="A22" s="60" t="s">
        <v>12</v>
      </c>
      <c r="B22" s="71">
        <v>149.0596</v>
      </c>
      <c r="C22" s="71">
        <v>359.1436</v>
      </c>
      <c r="D22" s="66"/>
      <c r="E22" s="66"/>
      <c r="F22" s="71">
        <v>709.2836</v>
      </c>
      <c r="G22" s="72">
        <v>1498.5991999999999</v>
      </c>
      <c r="H22">
        <v>399</v>
      </c>
      <c r="I22">
        <v>415</v>
      </c>
      <c r="L22">
        <v>800</v>
      </c>
      <c r="M22">
        <v>1500</v>
      </c>
    </row>
    <row r="23" spans="1:13" ht="12.75">
      <c r="A23" s="60" t="s">
        <v>8</v>
      </c>
      <c r="B23" s="71">
        <v>150</v>
      </c>
      <c r="C23" s="71">
        <v>360</v>
      </c>
      <c r="D23" s="66"/>
      <c r="E23" s="66"/>
      <c r="F23" s="71">
        <v>744</v>
      </c>
      <c r="G23" s="72">
        <v>1501</v>
      </c>
      <c r="H23">
        <v>400</v>
      </c>
      <c r="I23">
        <v>465</v>
      </c>
      <c r="L23">
        <v>804</v>
      </c>
      <c r="M23">
        <v>1516</v>
      </c>
    </row>
    <row r="24" spans="1:13" ht="12.75">
      <c r="A24" s="60" t="s">
        <v>13</v>
      </c>
      <c r="B24" s="71">
        <v>140</v>
      </c>
      <c r="C24" s="71">
        <v>380</v>
      </c>
      <c r="D24" s="66"/>
      <c r="E24" s="66"/>
      <c r="F24" s="71">
        <v>744</v>
      </c>
      <c r="G24" s="72">
        <v>1500</v>
      </c>
      <c r="H24">
        <v>402</v>
      </c>
      <c r="I24">
        <v>467</v>
      </c>
      <c r="L24">
        <v>804</v>
      </c>
      <c r="M24">
        <v>1508</v>
      </c>
    </row>
    <row r="25" spans="1:13" ht="12.75">
      <c r="A25" s="60" t="s">
        <v>75</v>
      </c>
      <c r="B25" s="71">
        <v>121</v>
      </c>
      <c r="C25" s="71">
        <v>354</v>
      </c>
      <c r="D25" s="66"/>
      <c r="E25" s="66"/>
      <c r="F25" s="71">
        <v>749</v>
      </c>
      <c r="G25" s="72">
        <v>1500</v>
      </c>
      <c r="H25">
        <v>403</v>
      </c>
      <c r="I25">
        <v>468</v>
      </c>
      <c r="L25">
        <v>810</v>
      </c>
      <c r="M25">
        <v>1519</v>
      </c>
    </row>
    <row r="26" spans="1:13" ht="12.75">
      <c r="A26" s="60" t="s">
        <v>14</v>
      </c>
      <c r="B26" s="71">
        <v>122</v>
      </c>
      <c r="C26" s="71">
        <v>360</v>
      </c>
      <c r="D26" s="66"/>
      <c r="E26" s="66"/>
      <c r="F26" s="71">
        <v>757</v>
      </c>
      <c r="G26" s="72">
        <v>1500</v>
      </c>
      <c r="H26">
        <v>403</v>
      </c>
      <c r="I26">
        <v>469</v>
      </c>
      <c r="L26">
        <v>813</v>
      </c>
      <c r="M26">
        <v>1527</v>
      </c>
    </row>
    <row r="27" spans="1:13" ht="12.75">
      <c r="A27" s="60" t="s">
        <v>15</v>
      </c>
      <c r="B27" s="71">
        <v>121</v>
      </c>
      <c r="C27" s="71">
        <v>369</v>
      </c>
      <c r="D27" s="66"/>
      <c r="E27" s="66"/>
      <c r="F27" s="71">
        <v>767</v>
      </c>
      <c r="G27" s="72">
        <v>1502</v>
      </c>
      <c r="H27">
        <v>404</v>
      </c>
      <c r="I27">
        <v>465</v>
      </c>
      <c r="L27">
        <v>817</v>
      </c>
      <c r="M27">
        <v>1619</v>
      </c>
    </row>
    <row r="28" spans="1:13" ht="12.75">
      <c r="A28" s="60" t="s">
        <v>16</v>
      </c>
      <c r="B28" s="71">
        <v>120</v>
      </c>
      <c r="C28" s="71">
        <v>391</v>
      </c>
      <c r="D28" s="66"/>
      <c r="E28" s="66"/>
      <c r="F28" s="71">
        <v>800</v>
      </c>
      <c r="G28" s="72">
        <v>1509</v>
      </c>
      <c r="H28">
        <v>402</v>
      </c>
      <c r="I28">
        <v>466</v>
      </c>
      <c r="L28">
        <v>850</v>
      </c>
      <c r="M28">
        <v>1668</v>
      </c>
    </row>
    <row r="29" spans="1:13" ht="12.75">
      <c r="A29" s="60" t="s">
        <v>18</v>
      </c>
      <c r="B29" s="71">
        <v>120</v>
      </c>
      <c r="C29" s="71">
        <v>351</v>
      </c>
      <c r="D29" s="66"/>
      <c r="E29" s="66"/>
      <c r="F29" s="71">
        <v>800</v>
      </c>
      <c r="G29" s="72">
        <v>1510</v>
      </c>
      <c r="H29">
        <v>402</v>
      </c>
      <c r="I29">
        <v>466</v>
      </c>
      <c r="L29">
        <v>852</v>
      </c>
      <c r="M29">
        <v>1715</v>
      </c>
    </row>
    <row r="30" spans="1:13" ht="12.75">
      <c r="A30" s="60" t="s">
        <v>10</v>
      </c>
      <c r="B30" s="71">
        <v>120</v>
      </c>
      <c r="C30" s="71">
        <v>350</v>
      </c>
      <c r="D30" s="66"/>
      <c r="E30" s="66"/>
      <c r="F30" s="71">
        <v>801</v>
      </c>
      <c r="G30" s="72">
        <v>1506</v>
      </c>
      <c r="H30">
        <v>400</v>
      </c>
      <c r="I30">
        <v>465</v>
      </c>
      <c r="L30">
        <v>864</v>
      </c>
      <c r="M30">
        <v>1700</v>
      </c>
    </row>
    <row r="31" spans="1:13" ht="12.75">
      <c r="A31" s="60" t="s">
        <v>11</v>
      </c>
      <c r="B31" s="71">
        <v>120</v>
      </c>
      <c r="C31" s="71">
        <v>352</v>
      </c>
      <c r="D31" s="66"/>
      <c r="E31" s="66"/>
      <c r="F31" s="71">
        <v>800</v>
      </c>
      <c r="G31" s="72">
        <v>1507</v>
      </c>
      <c r="H31">
        <v>400</v>
      </c>
      <c r="I31">
        <v>467</v>
      </c>
      <c r="L31">
        <v>847</v>
      </c>
      <c r="M31">
        <v>1600</v>
      </c>
    </row>
    <row r="32" spans="1:13" ht="12.75">
      <c r="A32" s="60" t="s">
        <v>7</v>
      </c>
      <c r="B32" s="71">
        <v>150</v>
      </c>
      <c r="C32" s="71">
        <v>400</v>
      </c>
      <c r="D32" s="66"/>
      <c r="E32" s="66"/>
      <c r="F32" s="71">
        <v>800</v>
      </c>
      <c r="G32" s="72">
        <v>1500</v>
      </c>
      <c r="H32">
        <v>401</v>
      </c>
      <c r="I32">
        <v>466</v>
      </c>
      <c r="L32">
        <v>840</v>
      </c>
      <c r="M32">
        <v>1530</v>
      </c>
    </row>
    <row r="33" spans="1:13" ht="12.75">
      <c r="A33" s="60" t="s">
        <v>74</v>
      </c>
      <c r="B33" s="71">
        <v>151</v>
      </c>
      <c r="C33" s="71">
        <v>400</v>
      </c>
      <c r="D33" s="66"/>
      <c r="E33" s="66"/>
      <c r="F33" s="71">
        <v>800</v>
      </c>
      <c r="G33" s="72">
        <v>1500</v>
      </c>
      <c r="H33">
        <v>404</v>
      </c>
      <c r="I33">
        <v>469</v>
      </c>
      <c r="L33">
        <v>856</v>
      </c>
      <c r="M33">
        <v>1530</v>
      </c>
    </row>
    <row r="34" spans="1:13" ht="12.75">
      <c r="A34" s="60" t="s">
        <v>12</v>
      </c>
      <c r="B34" s="71">
        <v>151</v>
      </c>
      <c r="C34" s="71">
        <v>400</v>
      </c>
      <c r="D34" s="66"/>
      <c r="E34" s="66"/>
      <c r="F34" s="71">
        <v>800</v>
      </c>
      <c r="G34" s="72">
        <v>1500</v>
      </c>
      <c r="H34">
        <v>417</v>
      </c>
      <c r="I34">
        <v>510</v>
      </c>
      <c r="L34">
        <v>856</v>
      </c>
      <c r="M34">
        <v>1600</v>
      </c>
    </row>
    <row r="35" spans="1:13" ht="12.75">
      <c r="A35" s="60" t="s">
        <v>8</v>
      </c>
      <c r="B35" s="78">
        <v>150</v>
      </c>
      <c r="C35" s="78">
        <v>402</v>
      </c>
      <c r="D35" s="66"/>
      <c r="E35" s="66"/>
      <c r="F35" s="78">
        <v>804</v>
      </c>
      <c r="G35" s="70">
        <v>1507</v>
      </c>
      <c r="H35">
        <v>458</v>
      </c>
      <c r="I35">
        <v>512</v>
      </c>
      <c r="L35">
        <v>854</v>
      </c>
      <c r="M35">
        <v>1538</v>
      </c>
    </row>
    <row r="36" spans="1:7" ht="12.75">
      <c r="A36" s="60" t="s">
        <v>13</v>
      </c>
      <c r="B36" s="66"/>
      <c r="C36" s="66"/>
      <c r="D36" s="66"/>
      <c r="E36" s="66"/>
      <c r="F36" s="66"/>
      <c r="G36" s="70"/>
    </row>
    <row r="37" spans="1:7" ht="12.75">
      <c r="A37" s="60" t="s">
        <v>75</v>
      </c>
      <c r="B37" s="66"/>
      <c r="C37" s="66"/>
      <c r="D37" s="66"/>
      <c r="E37" s="66"/>
      <c r="F37" s="66"/>
      <c r="G37" s="70"/>
    </row>
    <row r="38" spans="1:7" ht="12.75">
      <c r="A38" s="60" t="s">
        <v>14</v>
      </c>
      <c r="B38" s="66"/>
      <c r="C38" s="66"/>
      <c r="D38" s="66"/>
      <c r="E38" s="66"/>
      <c r="F38" s="66"/>
      <c r="G38" s="70"/>
    </row>
    <row r="39" spans="1:7" ht="12.75">
      <c r="A39" s="60" t="s">
        <v>15</v>
      </c>
      <c r="B39" s="66"/>
      <c r="C39" s="66"/>
      <c r="D39" s="66"/>
      <c r="E39" s="66"/>
      <c r="F39" s="66"/>
      <c r="G39" s="70"/>
    </row>
    <row r="40" spans="1:7" ht="12.75">
      <c r="A40" s="60" t="s">
        <v>16</v>
      </c>
      <c r="B40" s="66"/>
      <c r="C40" s="66"/>
      <c r="D40" s="66"/>
      <c r="E40" s="66"/>
      <c r="F40" s="66"/>
      <c r="G40" s="70"/>
    </row>
    <row r="41" spans="1:7" ht="12.75">
      <c r="A41" s="60" t="s">
        <v>18</v>
      </c>
      <c r="B41" s="66"/>
      <c r="C41" s="66"/>
      <c r="D41" s="66"/>
      <c r="E41" s="66"/>
      <c r="F41" s="66"/>
      <c r="G41" s="70"/>
    </row>
    <row r="42" spans="1:7" ht="12.75">
      <c r="A42" s="60" t="s">
        <v>10</v>
      </c>
      <c r="B42" s="66"/>
      <c r="C42" s="66"/>
      <c r="D42" s="66"/>
      <c r="E42" s="66"/>
      <c r="F42" s="66"/>
      <c r="G42" s="70"/>
    </row>
    <row r="43" spans="1:7" ht="12.75">
      <c r="A43" s="60" t="s">
        <v>11</v>
      </c>
      <c r="B43" s="66"/>
      <c r="C43" s="66"/>
      <c r="D43" s="66"/>
      <c r="E43" s="66"/>
      <c r="F43" s="66"/>
      <c r="G43" s="70"/>
    </row>
    <row r="44" spans="1:13" ht="12.75">
      <c r="A44" s="50" t="s">
        <v>7</v>
      </c>
      <c r="B44" s="68"/>
      <c r="C44" s="68"/>
      <c r="D44" s="68"/>
      <c r="E44" s="68"/>
      <c r="F44" s="68"/>
      <c r="G44" s="73"/>
      <c r="H44" s="68"/>
      <c r="I44" s="68"/>
      <c r="J44" s="68"/>
      <c r="K44" s="68"/>
      <c r="L44" s="68"/>
      <c r="M44" s="68"/>
    </row>
    <row r="45" ht="12.75">
      <c r="A45" s="49" t="s">
        <v>84</v>
      </c>
    </row>
    <row r="46" ht="12.75">
      <c r="A46" s="49" t="s">
        <v>98</v>
      </c>
    </row>
    <row r="47" ht="12.75">
      <c r="A47" s="49" t="s">
        <v>104</v>
      </c>
    </row>
    <row r="48" ht="12.75">
      <c r="A48" s="49" t="s">
        <v>94</v>
      </c>
    </row>
    <row r="49" ht="12.75">
      <c r="A49" s="49" t="s">
        <v>0</v>
      </c>
    </row>
    <row r="51" ht="12.75">
      <c r="A51" s="76" t="s">
        <v>114</v>
      </c>
    </row>
  </sheetData>
  <sheetProtection/>
  <mergeCells count="3">
    <mergeCell ref="A6:A7"/>
    <mergeCell ref="H6:M6"/>
    <mergeCell ref="B6:G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GridLines="0" zoomScalePageLayoutView="0" workbookViewId="0" topLeftCell="A49">
      <selection activeCell="Y29" sqref="Y29"/>
    </sheetView>
  </sheetViews>
  <sheetFormatPr defaultColWidth="9.140625" defaultRowHeight="12.75"/>
  <cols>
    <col min="1" max="1" width="16.57421875" style="21" customWidth="1"/>
    <col min="2" max="2" width="10.7109375" style="21" customWidth="1"/>
    <col min="3" max="3" width="11.7109375" style="21" bestFit="1" customWidth="1"/>
    <col min="4" max="4" width="10.7109375" style="21" customWidth="1"/>
    <col min="5" max="5" width="11.57421875" style="21" customWidth="1"/>
    <col min="6" max="12" width="10.7109375" style="21" customWidth="1"/>
    <col min="13" max="16384" width="9.140625" style="21" customWidth="1"/>
  </cols>
  <sheetData>
    <row r="1" spans="1:11" ht="12.75">
      <c r="A1" s="26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8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8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.75">
      <c r="A4" s="5" t="s">
        <v>63</v>
      </c>
      <c r="B4" s="2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5" t="s">
        <v>68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2"/>
      <c r="I6" s="22"/>
      <c r="J6" s="22"/>
      <c r="K6" s="23" t="s">
        <v>67</v>
      </c>
    </row>
    <row r="7" spans="1:11" ht="12.75">
      <c r="A7" s="164" t="s">
        <v>37</v>
      </c>
      <c r="B7" s="29" t="s">
        <v>19</v>
      </c>
      <c r="C7" s="24"/>
      <c r="D7" s="24"/>
      <c r="E7" s="24"/>
      <c r="F7" s="25"/>
      <c r="G7" s="29" t="s">
        <v>20</v>
      </c>
      <c r="H7" s="24"/>
      <c r="I7" s="24"/>
      <c r="J7" s="24"/>
      <c r="K7" s="24"/>
    </row>
    <row r="8" spans="1:11" ht="12.75">
      <c r="A8" s="165"/>
      <c r="B8" s="30"/>
      <c r="C8" s="30" t="s">
        <v>24</v>
      </c>
      <c r="D8" s="30" t="s">
        <v>24</v>
      </c>
      <c r="E8" s="30" t="s">
        <v>24</v>
      </c>
      <c r="F8" s="30" t="s">
        <v>25</v>
      </c>
      <c r="G8" s="30"/>
      <c r="H8" s="31" t="s">
        <v>26</v>
      </c>
      <c r="I8" s="31" t="s">
        <v>26</v>
      </c>
      <c r="J8" s="31" t="s">
        <v>26</v>
      </c>
      <c r="K8" s="31" t="s">
        <v>27</v>
      </c>
    </row>
    <row r="9" spans="1:11" ht="12.75">
      <c r="A9" s="165"/>
      <c r="B9" s="32" t="s">
        <v>4</v>
      </c>
      <c r="C9" s="33" t="s">
        <v>35</v>
      </c>
      <c r="D9" s="33" t="s">
        <v>35</v>
      </c>
      <c r="E9" s="33" t="s">
        <v>35</v>
      </c>
      <c r="F9" s="33" t="s">
        <v>28</v>
      </c>
      <c r="G9" s="33" t="s">
        <v>4</v>
      </c>
      <c r="H9" s="34" t="s">
        <v>35</v>
      </c>
      <c r="I9" s="34" t="s">
        <v>35</v>
      </c>
      <c r="J9" s="33" t="s">
        <v>35</v>
      </c>
      <c r="K9" s="34" t="s">
        <v>29</v>
      </c>
    </row>
    <row r="10" spans="1:11" ht="12.75">
      <c r="A10" s="166"/>
      <c r="B10" s="35"/>
      <c r="C10" s="36" t="s">
        <v>117</v>
      </c>
      <c r="D10" s="36" t="s">
        <v>115</v>
      </c>
      <c r="E10" s="36" t="s">
        <v>118</v>
      </c>
      <c r="F10" s="36" t="s">
        <v>31</v>
      </c>
      <c r="G10" s="36"/>
      <c r="H10" s="37" t="s">
        <v>117</v>
      </c>
      <c r="I10" s="37" t="s">
        <v>115</v>
      </c>
      <c r="J10" s="36" t="s">
        <v>118</v>
      </c>
      <c r="K10" s="37" t="s">
        <v>30</v>
      </c>
    </row>
    <row r="11" ht="12.75">
      <c r="A11" s="27"/>
    </row>
    <row r="12" ht="12.75" hidden="1">
      <c r="A12" s="16" t="s">
        <v>44</v>
      </c>
    </row>
    <row r="13" ht="12.75" hidden="1">
      <c r="A13" s="16" t="s">
        <v>45</v>
      </c>
    </row>
    <row r="14" ht="12.75" hidden="1">
      <c r="A14" s="16" t="s">
        <v>46</v>
      </c>
    </row>
    <row r="15" ht="12.75" hidden="1">
      <c r="A15" s="16" t="s">
        <v>47</v>
      </c>
    </row>
    <row r="16" ht="12.75" hidden="1">
      <c r="A16" s="16" t="s">
        <v>48</v>
      </c>
    </row>
    <row r="17" ht="12.75" hidden="1">
      <c r="A17" s="16" t="s">
        <v>49</v>
      </c>
    </row>
    <row r="18" ht="12.75" hidden="1">
      <c r="A18" s="16" t="s">
        <v>50</v>
      </c>
    </row>
    <row r="19" ht="12.75" hidden="1">
      <c r="A19" s="16" t="s">
        <v>51</v>
      </c>
    </row>
    <row r="20" ht="12.75" hidden="1">
      <c r="A20" s="16" t="s">
        <v>52</v>
      </c>
    </row>
    <row r="21" ht="12.75" hidden="1">
      <c r="A21" s="16" t="s">
        <v>53</v>
      </c>
    </row>
    <row r="22" ht="12.75" hidden="1">
      <c r="A22" s="13"/>
    </row>
    <row r="23" ht="12.75" hidden="1">
      <c r="A23" s="10" t="s">
        <v>41</v>
      </c>
    </row>
    <row r="24" ht="12.75" hidden="1">
      <c r="A24" s="13" t="s">
        <v>16</v>
      </c>
    </row>
    <row r="25" ht="12.75" hidden="1">
      <c r="A25" s="13" t="s">
        <v>18</v>
      </c>
    </row>
    <row r="26" ht="12.75" hidden="1">
      <c r="A26" s="13" t="s">
        <v>10</v>
      </c>
    </row>
    <row r="27" ht="12.75" hidden="1">
      <c r="A27" s="13" t="s">
        <v>11</v>
      </c>
    </row>
    <row r="28" ht="12.75" hidden="1">
      <c r="A28" s="13" t="s">
        <v>7</v>
      </c>
    </row>
    <row r="29" ht="12.75" hidden="1">
      <c r="A29" s="16" t="s">
        <v>42</v>
      </c>
    </row>
    <row r="30" ht="12.75" hidden="1">
      <c r="A30" s="13" t="s">
        <v>12</v>
      </c>
    </row>
    <row r="31" ht="12.75" hidden="1">
      <c r="A31" s="13" t="s">
        <v>8</v>
      </c>
    </row>
    <row r="32" ht="12.75" hidden="1">
      <c r="A32" s="13" t="s">
        <v>13</v>
      </c>
    </row>
    <row r="33" ht="12.75" hidden="1">
      <c r="A33" s="13" t="s">
        <v>43</v>
      </c>
    </row>
    <row r="34" ht="12.75" hidden="1">
      <c r="A34" s="13" t="s">
        <v>14</v>
      </c>
    </row>
    <row r="35" spans="1:17" ht="12.75" hidden="1">
      <c r="A35" s="13" t="s">
        <v>64</v>
      </c>
      <c r="B35" s="12"/>
      <c r="C35" s="12"/>
      <c r="D35" s="12"/>
      <c r="E35" s="12"/>
      <c r="F35" s="12"/>
      <c r="G35" s="15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16" t="s">
        <v>116</v>
      </c>
      <c r="B36" s="43"/>
      <c r="C36" s="43"/>
      <c r="D36" s="43">
        <f>IF(ISNUMBER(E36),E36*INPC_FTZ!F15,"")</f>
        <v>760.0361221868033</v>
      </c>
      <c r="E36" s="43">
        <v>645</v>
      </c>
      <c r="F36" s="43"/>
      <c r="G36" s="43"/>
      <c r="H36" s="43"/>
      <c r="I36" s="43">
        <f>IF(ISNUMBER(J36),J36*INPC_FTZ!F15,"")</f>
        <v>859.0175706576426</v>
      </c>
      <c r="J36" s="43">
        <v>729</v>
      </c>
      <c r="K36" s="43"/>
      <c r="L36" s="4"/>
      <c r="M36" s="4"/>
      <c r="N36" s="4"/>
      <c r="O36" s="4"/>
      <c r="P36" s="4"/>
      <c r="Q36" s="4"/>
    </row>
    <row r="37" spans="1:17" ht="12.75">
      <c r="A37" s="13" t="s">
        <v>10</v>
      </c>
      <c r="B37" s="43"/>
      <c r="C37" s="43"/>
      <c r="D37" s="43">
        <f>IF(ISNUMBER(E37),E37*INPC_FTZ!F16,"")</f>
        <v>843.7687615864261</v>
      </c>
      <c r="E37" s="43">
        <v>721</v>
      </c>
      <c r="F37" s="43"/>
      <c r="G37" s="43"/>
      <c r="H37" s="43"/>
      <c r="I37" s="43">
        <f>IF(ISNUMBER(J37),J37*INPC_FTZ!F16,"")</f>
        <v>963.1368804238955</v>
      </c>
      <c r="J37" s="43">
        <v>823</v>
      </c>
      <c r="K37" s="43"/>
      <c r="L37" s="4"/>
      <c r="M37" s="4"/>
      <c r="N37" s="4"/>
      <c r="O37" s="4"/>
      <c r="P37" s="4"/>
      <c r="Q37" s="4"/>
    </row>
    <row r="38" spans="1:17" ht="12.75">
      <c r="A38" s="16" t="s">
        <v>11</v>
      </c>
      <c r="B38" s="43"/>
      <c r="C38" s="43">
        <f>IF(ISNUMBER(D38),AVERAGE(D36:D38),"")</f>
        <v>830.2731524437526</v>
      </c>
      <c r="D38" s="43">
        <f>IF(ISNUMBER(E38),E38*INPC_FTZ!F17,"")</f>
        <v>887.0145735580282</v>
      </c>
      <c r="E38" s="43">
        <v>760</v>
      </c>
      <c r="F38" s="43"/>
      <c r="G38" s="43"/>
      <c r="H38" s="43">
        <f>IF(ISNUMBER(I38),AVERAGE(I36:I38),"")</f>
        <v>931.8454110391949</v>
      </c>
      <c r="I38" s="43">
        <f>IF(ISNUMBER(J38),J38*INPC_FTZ!F17,"")</f>
        <v>973.3817820360468</v>
      </c>
      <c r="J38" s="43">
        <v>834</v>
      </c>
      <c r="K38" s="43"/>
      <c r="L38" s="4"/>
      <c r="M38" s="4"/>
      <c r="N38" s="4"/>
      <c r="O38" s="4"/>
      <c r="P38" s="4"/>
      <c r="Q38" s="4"/>
    </row>
    <row r="39" spans="1:17" ht="12.75">
      <c r="A39" s="16" t="s">
        <v>7</v>
      </c>
      <c r="B39" s="43">
        <v>1536</v>
      </c>
      <c r="C39" s="43">
        <f aca="true" t="shared" si="0" ref="C39:C63">IF(ISNUMBER(D39),AVERAGE(D37:D39),"")</f>
        <v>860.9109884828837</v>
      </c>
      <c r="D39" s="43">
        <f>IF(ISNUMBER(E39),E39*INPC_FTZ!F18,"")</f>
        <v>851.9496303041967</v>
      </c>
      <c r="E39" s="43">
        <v>732</v>
      </c>
      <c r="F39" s="43">
        <f aca="true" t="shared" si="1" ref="F39:F52">IF(ISNUMBER(B39),B39*C39,"")</f>
        <v>1322359.2783097094</v>
      </c>
      <c r="G39" s="43">
        <v>877</v>
      </c>
      <c r="H39" s="43">
        <f aca="true" t="shared" si="2" ref="H39:H53">IF(ISNUMBER(I39),AVERAGE(I37:I39),"")</f>
        <v>944.6196839185853</v>
      </c>
      <c r="I39" s="43">
        <f>IF(ISNUMBER(J39),J39*INPC_FTZ!F18,"")</f>
        <v>897.3403892958137</v>
      </c>
      <c r="J39" s="43">
        <v>771</v>
      </c>
      <c r="K39" s="43">
        <f aca="true" t="shared" si="3" ref="K39:K52">IF(ISNUMBER(G39),G39*H39,"")</f>
        <v>828431.4627965994</v>
      </c>
      <c r="L39" s="83"/>
      <c r="M39" s="4"/>
      <c r="N39" s="4"/>
      <c r="O39" s="4"/>
      <c r="P39" s="4"/>
      <c r="Q39" s="4"/>
    </row>
    <row r="40" spans="1:17" ht="12.75">
      <c r="A40" s="16" t="s">
        <v>65</v>
      </c>
      <c r="B40" s="43">
        <v>1510</v>
      </c>
      <c r="C40" s="43">
        <f t="shared" si="0"/>
        <v>871.3183422561116</v>
      </c>
      <c r="D40" s="43">
        <f>IF(ISNUMBER(E40),E40*INPC_FTZ!F19,"")</f>
        <v>874.9908229061099</v>
      </c>
      <c r="E40" s="43">
        <v>753</v>
      </c>
      <c r="F40" s="43">
        <f t="shared" si="1"/>
        <v>1315690.6968067284</v>
      </c>
      <c r="G40" s="43">
        <v>867</v>
      </c>
      <c r="H40" s="43">
        <f t="shared" si="2"/>
        <v>955.5205534499455</v>
      </c>
      <c r="I40" s="43">
        <f>IF(ISNUMBER(J40),J40*INPC_FTZ!F19,"")</f>
        <v>995.8394890179762</v>
      </c>
      <c r="J40" s="43">
        <v>857</v>
      </c>
      <c r="K40" s="43">
        <f t="shared" si="3"/>
        <v>828436.3198411028</v>
      </c>
      <c r="L40" s="83"/>
      <c r="M40" s="4"/>
      <c r="N40" s="4"/>
      <c r="O40" s="4"/>
      <c r="P40" s="4"/>
      <c r="Q40" s="4"/>
    </row>
    <row r="41" spans="1:17" ht="12.75">
      <c r="A41" s="13" t="s">
        <v>12</v>
      </c>
      <c r="B41" s="43">
        <v>1486</v>
      </c>
      <c r="C41" s="43">
        <f t="shared" si="0"/>
        <v>873.119836853292</v>
      </c>
      <c r="D41" s="43">
        <f>IF(ISNUMBER(E41),E41*INPC_FTZ!F20,"")</f>
        <v>892.4190573495695</v>
      </c>
      <c r="E41" s="43">
        <v>767</v>
      </c>
      <c r="F41" s="43">
        <f t="shared" si="1"/>
        <v>1297456.077563992</v>
      </c>
      <c r="G41" s="43">
        <v>854</v>
      </c>
      <c r="H41" s="43">
        <f t="shared" si="2"/>
        <v>963.8263876021762</v>
      </c>
      <c r="I41" s="43">
        <f>IF(ISNUMBER(J41),J41*INPC_FTZ!F20,"")</f>
        <v>998.2992844927387</v>
      </c>
      <c r="J41" s="43">
        <v>858</v>
      </c>
      <c r="K41" s="43">
        <f t="shared" si="3"/>
        <v>823107.7350122584</v>
      </c>
      <c r="L41" s="83"/>
      <c r="M41" s="4"/>
      <c r="N41" s="4"/>
      <c r="O41" s="4"/>
      <c r="P41" s="4"/>
      <c r="Q41" s="4"/>
    </row>
    <row r="42" spans="1:17" ht="12.75">
      <c r="A42" s="13" t="s">
        <v>8</v>
      </c>
      <c r="B42" s="43">
        <v>1460</v>
      </c>
      <c r="C42" s="43">
        <f t="shared" si="0"/>
        <v>888.4291271675753</v>
      </c>
      <c r="D42" s="43">
        <f>IF(ISNUMBER(E42),E42*INPC_FTZ!F21,"")</f>
        <v>897.8775012470469</v>
      </c>
      <c r="E42" s="43">
        <v>772</v>
      </c>
      <c r="F42" s="43">
        <f t="shared" si="1"/>
        <v>1297106.52566466</v>
      </c>
      <c r="G42" s="43">
        <v>845</v>
      </c>
      <c r="H42" s="43">
        <f t="shared" si="2"/>
        <v>989.204923011248</v>
      </c>
      <c r="I42" s="43">
        <f>IF(ISNUMBER(J42),J42*INPC_FTZ!F21,"")</f>
        <v>973.4759955230288</v>
      </c>
      <c r="J42" s="43">
        <v>837</v>
      </c>
      <c r="K42" s="43">
        <f t="shared" si="3"/>
        <v>835878.1599445045</v>
      </c>
      <c r="L42" s="83"/>
      <c r="M42" s="4"/>
      <c r="N42" s="4"/>
      <c r="O42" s="4"/>
      <c r="P42" s="4"/>
      <c r="Q42" s="4"/>
    </row>
    <row r="43" spans="1:17" ht="12.75">
      <c r="A43" s="13" t="s">
        <v>13</v>
      </c>
      <c r="B43" s="43">
        <v>1458</v>
      </c>
      <c r="C43" s="43">
        <f t="shared" si="0"/>
        <v>862.8046685736443</v>
      </c>
      <c r="D43" s="43">
        <f>IF(ISNUMBER(E43),E43*INPC_FTZ!F22,"")</f>
        <v>798.1174471243168</v>
      </c>
      <c r="E43" s="43">
        <v>690</v>
      </c>
      <c r="F43" s="43">
        <f t="shared" si="1"/>
        <v>1257969.2067803734</v>
      </c>
      <c r="G43" s="43">
        <v>859</v>
      </c>
      <c r="H43" s="43">
        <f t="shared" si="2"/>
        <v>964.1673580298724</v>
      </c>
      <c r="I43" s="43">
        <f>IF(ISNUMBER(J43),J43*INPC_FTZ!F22,"")</f>
        <v>920.7267940738494</v>
      </c>
      <c r="J43" s="43">
        <v>796</v>
      </c>
      <c r="K43" s="43">
        <f t="shared" si="3"/>
        <v>828219.7605476604</v>
      </c>
      <c r="M43" s="4"/>
      <c r="N43" s="4"/>
      <c r="O43" s="4"/>
      <c r="P43" s="4"/>
      <c r="Q43" s="4"/>
    </row>
    <row r="44" spans="1:17" ht="12.75">
      <c r="A44" s="13" t="s">
        <v>43</v>
      </c>
      <c r="B44" s="43">
        <v>1444</v>
      </c>
      <c r="C44" s="43">
        <f t="shared" si="0"/>
        <v>866.1289611362969</v>
      </c>
      <c r="D44" s="43">
        <f>IF(ISNUMBER(E44),E44*INPC_FTZ!F23,"")</f>
        <v>902.391935037527</v>
      </c>
      <c r="E44" s="43">
        <v>786</v>
      </c>
      <c r="F44" s="43">
        <f t="shared" si="1"/>
        <v>1250690.2198808128</v>
      </c>
      <c r="G44" s="43">
        <v>855</v>
      </c>
      <c r="H44" s="43">
        <f t="shared" si="2"/>
        <v>965.1099066903604</v>
      </c>
      <c r="I44" s="43">
        <f>IF(ISNUMBER(J44),J44*INPC_FTZ!F23,"")</f>
        <v>1001.126930474203</v>
      </c>
      <c r="J44" s="43">
        <v>872</v>
      </c>
      <c r="K44" s="43">
        <f t="shared" si="3"/>
        <v>825168.9702202581</v>
      </c>
      <c r="M44" s="4"/>
      <c r="N44" s="4"/>
      <c r="O44" s="4"/>
      <c r="P44" s="4"/>
      <c r="Q44" s="4"/>
    </row>
    <row r="45" spans="1:17" ht="12.75">
      <c r="A45" s="13" t="s">
        <v>14</v>
      </c>
      <c r="B45" s="43">
        <v>1468</v>
      </c>
      <c r="C45" s="43">
        <f t="shared" si="0"/>
        <v>860.1377641269202</v>
      </c>
      <c r="D45" s="43">
        <f>IF(ISNUMBER(E45),E45*INPC_FTZ!F24,"")</f>
        <v>879.9039102189166</v>
      </c>
      <c r="E45" s="43">
        <v>774</v>
      </c>
      <c r="F45" s="43">
        <f t="shared" si="1"/>
        <v>1262682.2377383187</v>
      </c>
      <c r="G45" s="43">
        <v>857</v>
      </c>
      <c r="H45" s="43">
        <f t="shared" si="2"/>
        <v>964.9924762909496</v>
      </c>
      <c r="I45" s="43">
        <f>IF(ISNUMBER(J45),J45*INPC_FTZ!F24,"")</f>
        <v>973.1237043247967</v>
      </c>
      <c r="J45" s="43">
        <v>856</v>
      </c>
      <c r="K45" s="43">
        <f t="shared" si="3"/>
        <v>826998.5521813439</v>
      </c>
      <c r="M45" s="4"/>
      <c r="N45" s="4"/>
      <c r="O45" s="4"/>
      <c r="P45" s="4"/>
      <c r="Q45" s="4"/>
    </row>
    <row r="46" spans="1:17" ht="12.75">
      <c r="A46" s="13" t="s">
        <v>15</v>
      </c>
      <c r="B46" s="43">
        <v>1491</v>
      </c>
      <c r="C46" s="43">
        <f t="shared" si="0"/>
        <v>884.1671855835501</v>
      </c>
      <c r="D46" s="43">
        <f>IF(ISNUMBER(E46),E46*INPC_FTZ!F25,"")</f>
        <v>870.2057114942068</v>
      </c>
      <c r="E46" s="43">
        <v>767</v>
      </c>
      <c r="F46" s="43">
        <f t="shared" si="1"/>
        <v>1318293.2737050732</v>
      </c>
      <c r="G46" s="43">
        <v>869</v>
      </c>
      <c r="H46" s="43">
        <f t="shared" si="2"/>
        <v>996.5599081608639</v>
      </c>
      <c r="I46" s="43">
        <f>IF(ISNUMBER(J46),J46*INPC_FTZ!F25,"")</f>
        <v>1015.4290896835919</v>
      </c>
      <c r="J46" s="43">
        <v>895</v>
      </c>
      <c r="K46" s="43">
        <f t="shared" si="3"/>
        <v>866010.5601917907</v>
      </c>
      <c r="M46" s="4"/>
      <c r="N46" s="4"/>
      <c r="O46" s="4"/>
      <c r="P46" s="4"/>
      <c r="Q46" s="4"/>
    </row>
    <row r="47" spans="1:17" ht="12.75">
      <c r="A47" s="13" t="s">
        <v>64</v>
      </c>
      <c r="B47" s="43">
        <v>1524</v>
      </c>
      <c r="C47" s="43">
        <f t="shared" si="0"/>
        <v>897.0498884661284</v>
      </c>
      <c r="D47" s="43">
        <f>IF(ISNUMBER(E47),E47*INPC_FTZ!F26,"")</f>
        <v>941.0400436852618</v>
      </c>
      <c r="E47" s="43">
        <v>833</v>
      </c>
      <c r="F47" s="43">
        <f t="shared" si="1"/>
        <v>1367104.0300223797</v>
      </c>
      <c r="G47" s="43">
        <v>895</v>
      </c>
      <c r="H47" s="43">
        <f t="shared" si="2"/>
        <v>1008.1625440049511</v>
      </c>
      <c r="I47" s="43">
        <f>IF(ISNUMBER(J47),J47*INPC_FTZ!F26,"")</f>
        <v>1035.9348380064648</v>
      </c>
      <c r="J47" s="43">
        <v>917</v>
      </c>
      <c r="K47" s="43">
        <f t="shared" si="3"/>
        <v>902305.4768844312</v>
      </c>
      <c r="M47" s="4"/>
      <c r="N47" s="4"/>
      <c r="O47" s="4"/>
      <c r="P47" s="4"/>
      <c r="Q47" s="4"/>
    </row>
    <row r="48" spans="1:17" ht="12.75">
      <c r="A48" s="13" t="s">
        <v>18</v>
      </c>
      <c r="B48" s="43">
        <v>1545</v>
      </c>
      <c r="C48" s="43">
        <f t="shared" si="0"/>
        <v>902.6288809306765</v>
      </c>
      <c r="D48" s="43">
        <f>IF(ISNUMBER(E48),E48*INPC_FTZ!F27,"")</f>
        <v>896.6408876125605</v>
      </c>
      <c r="E48" s="43">
        <v>796</v>
      </c>
      <c r="F48" s="43">
        <f t="shared" si="1"/>
        <v>1394561.621037895</v>
      </c>
      <c r="G48" s="43">
        <v>905</v>
      </c>
      <c r="H48" s="43">
        <f t="shared" si="2"/>
        <v>1024.3463029756606</v>
      </c>
      <c r="I48" s="43">
        <f>IF(ISNUMBER(J48),J48*INPC_FTZ!F27,"")</f>
        <v>1021.6749812369251</v>
      </c>
      <c r="J48" s="43">
        <v>907</v>
      </c>
      <c r="K48" s="43">
        <f t="shared" si="3"/>
        <v>927033.4041929728</v>
      </c>
      <c r="M48" s="4"/>
      <c r="N48" s="4"/>
      <c r="O48" s="4"/>
      <c r="P48" s="4"/>
      <c r="Q48" s="4"/>
    </row>
    <row r="49" spans="1:17" ht="12.75">
      <c r="A49" s="13" t="s">
        <v>10</v>
      </c>
      <c r="B49" s="43">
        <v>1571</v>
      </c>
      <c r="C49" s="43">
        <f t="shared" si="0"/>
        <v>898.9670672163917</v>
      </c>
      <c r="D49" s="43">
        <f>IF(ISNUMBER(E49),E49*INPC_FTZ!F28,"")</f>
        <v>859.2202703513527</v>
      </c>
      <c r="E49" s="43">
        <v>764</v>
      </c>
      <c r="F49" s="43">
        <f t="shared" si="1"/>
        <v>1412277.2625969513</v>
      </c>
      <c r="G49" s="43">
        <v>908</v>
      </c>
      <c r="H49" s="43">
        <f t="shared" si="2"/>
        <v>1007.8901021526012</v>
      </c>
      <c r="I49" s="43">
        <f>IF(ISNUMBER(J49),J49*INPC_FTZ!F28,"")</f>
        <v>966.0604872144136</v>
      </c>
      <c r="J49" s="43">
        <v>859</v>
      </c>
      <c r="K49" s="43">
        <f t="shared" si="3"/>
        <v>915164.2127545619</v>
      </c>
      <c r="M49" s="4"/>
      <c r="N49" s="4"/>
      <c r="O49" s="4"/>
      <c r="P49" s="4"/>
      <c r="Q49" s="4"/>
    </row>
    <row r="50" spans="1:17" ht="12.75">
      <c r="A50" s="13" t="s">
        <v>11</v>
      </c>
      <c r="B50" s="43">
        <v>1580</v>
      </c>
      <c r="C50" s="43">
        <f t="shared" si="0"/>
        <v>862.145260873871</v>
      </c>
      <c r="D50" s="43">
        <f>IF(ISNUMBER(E50),E50*INPC_FTZ!F29,"")</f>
        <v>830.5746246577002</v>
      </c>
      <c r="E50" s="43">
        <v>742</v>
      </c>
      <c r="F50" s="43">
        <f t="shared" si="1"/>
        <v>1362189.5121807163</v>
      </c>
      <c r="G50" s="43">
        <v>913</v>
      </c>
      <c r="H50" s="43">
        <f t="shared" si="2"/>
        <v>973.3910062582019</v>
      </c>
      <c r="I50" s="43">
        <f>IF(ISNUMBER(J50),J50*INPC_FTZ!F29,"")</f>
        <v>932.4375503232671</v>
      </c>
      <c r="J50" s="43">
        <v>833</v>
      </c>
      <c r="K50" s="43">
        <f t="shared" si="3"/>
        <v>888705.9887137383</v>
      </c>
      <c r="L50" s="84"/>
      <c r="M50" s="4"/>
      <c r="N50" s="4"/>
      <c r="O50" s="4"/>
      <c r="P50" s="4"/>
      <c r="Q50" s="4"/>
    </row>
    <row r="51" spans="1:17" ht="12.75">
      <c r="A51" s="13" t="s">
        <v>7</v>
      </c>
      <c r="B51" s="43">
        <v>1578</v>
      </c>
      <c r="C51" s="43">
        <f t="shared" si="0"/>
        <v>853.5182117099575</v>
      </c>
      <c r="D51" s="43">
        <f>IF(ISNUMBER(E51),E51*INPC_FTZ!F30,"")</f>
        <v>870.7597401208196</v>
      </c>
      <c r="E51" s="43">
        <v>780</v>
      </c>
      <c r="F51" s="43">
        <f t="shared" si="1"/>
        <v>1346851.738078313</v>
      </c>
      <c r="G51" s="43">
        <v>912</v>
      </c>
      <c r="H51" s="43">
        <f t="shared" si="2"/>
        <v>953.5997287451015</v>
      </c>
      <c r="I51" s="43">
        <f>IF(ISNUMBER(J51),J51*INPC_FTZ!F30,"")</f>
        <v>962.3011486976237</v>
      </c>
      <c r="J51" s="43">
        <v>862</v>
      </c>
      <c r="K51" s="43">
        <f t="shared" si="3"/>
        <v>869682.9526155326</v>
      </c>
      <c r="L51" s="84"/>
      <c r="M51" s="4"/>
      <c r="N51" s="4"/>
      <c r="O51" s="4"/>
      <c r="P51" s="4"/>
      <c r="Q51" s="4"/>
    </row>
    <row r="52" spans="1:17" ht="12.75">
      <c r="A52" s="16" t="s">
        <v>66</v>
      </c>
      <c r="B52" s="43">
        <v>1566</v>
      </c>
      <c r="C52" s="43">
        <f>IF(ISNUMBER(D52),AVERAGE(D50:D52),"")</f>
        <v>845.6285667818166</v>
      </c>
      <c r="D52" s="43">
        <f>IF(ISNUMBER(E52),E52*INPC_FTZ!F31,"")</f>
        <v>835.5513355669303</v>
      </c>
      <c r="E52" s="43">
        <v>754</v>
      </c>
      <c r="F52" s="43">
        <f t="shared" si="1"/>
        <v>1324254.3355803248</v>
      </c>
      <c r="G52" s="43">
        <v>911</v>
      </c>
      <c r="H52" s="43">
        <f t="shared" si="2"/>
        <v>950.3597620053106</v>
      </c>
      <c r="I52" s="43">
        <f>IF(ISNUMBER(J52),J52*INPC_FTZ!F31,"")</f>
        <v>956.3405869950409</v>
      </c>
      <c r="J52" s="43">
        <v>863</v>
      </c>
      <c r="K52" s="43">
        <f t="shared" si="3"/>
        <v>865777.743186838</v>
      </c>
      <c r="L52" s="84"/>
      <c r="M52" s="4"/>
      <c r="N52" s="4"/>
      <c r="O52" s="4"/>
      <c r="P52" s="4"/>
      <c r="Q52" s="4"/>
    </row>
    <row r="53" spans="1:17" ht="12.75">
      <c r="A53" s="13" t="s">
        <v>12</v>
      </c>
      <c r="B53" s="43">
        <v>1557</v>
      </c>
      <c r="C53" s="43">
        <f>IF(ISNUMBER(D53),AVERAGE(D51:D53),"")</f>
        <v>866.0667017392967</v>
      </c>
      <c r="D53" s="43">
        <f>IF(ISNUMBER(E53),E53*INPC_FTZ!F32,"")</f>
        <v>891.8890295301403</v>
      </c>
      <c r="E53" s="43">
        <v>805</v>
      </c>
      <c r="F53" s="43">
        <f>IF(ISNUMBER(B53),B53*C53,"")</f>
        <v>1348465.854608085</v>
      </c>
      <c r="G53" s="43">
        <v>903</v>
      </c>
      <c r="H53" s="43">
        <f t="shared" si="2"/>
        <v>971.9282500247292</v>
      </c>
      <c r="I53" s="43">
        <f>IF(ISNUMBER(J53),J53*INPC_FTZ!F32,"")</f>
        <v>997.1430143815232</v>
      </c>
      <c r="J53" s="43">
        <v>900</v>
      </c>
      <c r="K53" s="43">
        <f>IF(ISNUMBER(G53),G53*H53,"")</f>
        <v>877651.2097723305</v>
      </c>
      <c r="L53" s="84"/>
      <c r="M53" s="4"/>
      <c r="N53" s="4"/>
      <c r="O53" s="4"/>
      <c r="P53" s="4"/>
      <c r="Q53" s="4"/>
    </row>
    <row r="54" spans="1:24" ht="12.75">
      <c r="A54" s="13" t="s">
        <v>8</v>
      </c>
      <c r="B54" s="43">
        <v>1546</v>
      </c>
      <c r="C54" s="43">
        <f>IF(ISNUMBER(D54),AVERAGE(D52:D54),"")</f>
        <v>854.6991188563273</v>
      </c>
      <c r="D54" s="43">
        <f>IF(ISNUMBER(E54),E54*INPC_FTZ!F33,"")</f>
        <v>836.6569914719112</v>
      </c>
      <c r="E54" s="11">
        <v>759</v>
      </c>
      <c r="F54" s="43">
        <f>IF(ISNUMBER(B54),B54*C54,"")</f>
        <v>1321364.8377518822</v>
      </c>
      <c r="G54" s="11">
        <v>900</v>
      </c>
      <c r="H54" s="43">
        <f>IF(ISNUMBER(I54),AVERAGE(I52:I54),"")</f>
        <v>959.8093659557389</v>
      </c>
      <c r="I54" s="43">
        <f>IF(ISNUMBER(J54),J54*INPC_FTZ!F33,"")</f>
        <v>925.9444964906527</v>
      </c>
      <c r="J54" s="11">
        <v>840</v>
      </c>
      <c r="K54" s="43">
        <f>IF(ISNUMBER(G54),G54*H54,"")</f>
        <v>863828.429360165</v>
      </c>
      <c r="L54" s="84"/>
      <c r="M54" s="12"/>
      <c r="N54" s="12"/>
      <c r="O54" s="12"/>
      <c r="P54" s="15"/>
      <c r="Q54" s="4"/>
      <c r="R54" s="4"/>
      <c r="S54" s="4"/>
      <c r="T54" s="4"/>
      <c r="U54" s="4"/>
      <c r="V54" s="4"/>
      <c r="W54" s="4"/>
      <c r="X54" s="4"/>
    </row>
    <row r="55" spans="1:24" ht="12.75">
      <c r="A55" s="13" t="s">
        <v>13</v>
      </c>
      <c r="B55" s="43">
        <v>1545</v>
      </c>
      <c r="C55" s="43">
        <f t="shared" si="0"/>
        <v>866.5908913023318</v>
      </c>
      <c r="D55" s="43">
        <f>IF(ISNUMBER(E55),E55*INPC_FTZ!F34,"")</f>
        <v>871.2266529049439</v>
      </c>
      <c r="E55" s="11">
        <v>797</v>
      </c>
      <c r="F55" s="43">
        <f aca="true" t="shared" si="4" ref="F55:F63">IF(ISNUMBER(B55),B55*C55,"")</f>
        <v>1338882.9270621026</v>
      </c>
      <c r="G55" s="11">
        <v>898</v>
      </c>
      <c r="H55" s="43">
        <f>IF(ISNUMBER(I55),AVERAGE(I53:I55),"")</f>
        <v>970.0620718269714</v>
      </c>
      <c r="I55" s="43">
        <f>IF(ISNUMBER(J55),J55*INPC_FTZ!F34,"")</f>
        <v>987.0987046087382</v>
      </c>
      <c r="J55" s="43">
        <v>903</v>
      </c>
      <c r="K55" s="43">
        <f aca="true" t="shared" si="5" ref="K55:K63">IF(ISNUMBER(G55),G55*H55,"")</f>
        <v>871115.7405006203</v>
      </c>
      <c r="L55" s="84"/>
      <c r="M55" s="12"/>
      <c r="N55" s="12"/>
      <c r="O55" s="12"/>
      <c r="P55" s="15"/>
      <c r="Q55" s="4"/>
      <c r="R55" s="4"/>
      <c r="S55" s="4"/>
      <c r="T55" s="4"/>
      <c r="U55" s="4"/>
      <c r="V55" s="4"/>
      <c r="W55" s="4"/>
      <c r="X55" s="4"/>
    </row>
    <row r="56" spans="1:24" ht="12.75">
      <c r="A56" s="13" t="s">
        <v>43</v>
      </c>
      <c r="B56" s="43">
        <v>1555</v>
      </c>
      <c r="C56" s="43">
        <f t="shared" si="0"/>
        <v>862.4718639380089</v>
      </c>
      <c r="D56" s="43">
        <f>IF(ISNUMBER(E56),E56*INPC_FTZ!F35,"")</f>
        <v>879.5319474371719</v>
      </c>
      <c r="E56" s="11">
        <v>812</v>
      </c>
      <c r="F56" s="43">
        <f t="shared" si="4"/>
        <v>1341143.7484236038</v>
      </c>
      <c r="G56" s="11">
        <v>897</v>
      </c>
      <c r="H56" s="43">
        <f>IF(ISNUMBER(I56),AVERAGE(I54:I56),"")</f>
        <v>968.047131033546</v>
      </c>
      <c r="I56" s="43">
        <f>IF(ISNUMBER(J56),J56*INPC_FTZ!F35,"")</f>
        <v>991.0981920012467</v>
      </c>
      <c r="J56" s="43">
        <v>915</v>
      </c>
      <c r="K56" s="43">
        <f t="shared" si="5"/>
        <v>868338.2765370908</v>
      </c>
      <c r="L56" s="84"/>
      <c r="M56" s="12"/>
      <c r="N56" s="12"/>
      <c r="O56" s="12"/>
      <c r="P56" s="15"/>
      <c r="Q56" s="4"/>
      <c r="R56" s="4"/>
      <c r="S56" s="4"/>
      <c r="T56" s="4"/>
      <c r="U56" s="4"/>
      <c r="V56" s="4"/>
      <c r="W56" s="4"/>
      <c r="X56" s="4"/>
    </row>
    <row r="57" spans="1:24" ht="12.75">
      <c r="A57" s="13" t="s">
        <v>14</v>
      </c>
      <c r="B57" s="43">
        <v>1568</v>
      </c>
      <c r="C57" s="43">
        <f t="shared" si="0"/>
        <v>889.829209407215</v>
      </c>
      <c r="D57" s="43">
        <f>IF(ISNUMBER(E57),E57*INPC_FTZ!F36,"")</f>
        <v>918.7290278795296</v>
      </c>
      <c r="E57" s="11">
        <v>847</v>
      </c>
      <c r="F57" s="43">
        <f t="shared" si="4"/>
        <v>1395252.2003505132</v>
      </c>
      <c r="G57" s="11">
        <v>906</v>
      </c>
      <c r="H57" s="43">
        <f>IF(ISNUMBER(I57),AVERAGE(I55:I57),"")</f>
        <v>996.3747443574888</v>
      </c>
      <c r="I57" s="43">
        <f>IF(ISNUMBER(J57),J57*INPC_FTZ!F36,"")</f>
        <v>1010.9273364624812</v>
      </c>
      <c r="J57" s="43">
        <v>932</v>
      </c>
      <c r="K57" s="43">
        <f t="shared" si="5"/>
        <v>902715.5183878848</v>
      </c>
      <c r="L57" s="84"/>
      <c r="M57" s="12"/>
      <c r="N57" s="12"/>
      <c r="O57" s="12"/>
      <c r="P57" s="15"/>
      <c r="Q57" s="4"/>
      <c r="R57" s="4"/>
      <c r="S57" s="4"/>
      <c r="T57" s="4"/>
      <c r="U57" s="4"/>
      <c r="V57" s="4"/>
      <c r="W57" s="4"/>
      <c r="X57" s="4"/>
    </row>
    <row r="58" spans="1:24" ht="12.75">
      <c r="A58" s="13" t="s">
        <v>15</v>
      </c>
      <c r="B58" s="43">
        <v>1572</v>
      </c>
      <c r="C58" s="43">
        <f t="shared" si="0"/>
        <v>885.5303067025774</v>
      </c>
      <c r="D58" s="43">
        <f>IF(ISNUMBER(E58),E58*INPC_FTZ!F37,"")</f>
        <v>858.3299447910307</v>
      </c>
      <c r="E58" s="11">
        <v>791</v>
      </c>
      <c r="F58" s="43">
        <f t="shared" si="4"/>
        <v>1392053.6421364516</v>
      </c>
      <c r="G58" s="11">
        <v>909</v>
      </c>
      <c r="H58" s="43">
        <f>IF(ISNUMBER(I58),AVERAGE(I56:I58),"")</f>
        <v>988.8990787754046</v>
      </c>
      <c r="I58" s="43">
        <f>IF(ISNUMBER(J58),J58*INPC_FTZ!F37,"")</f>
        <v>964.6717078624858</v>
      </c>
      <c r="J58" s="43">
        <v>889</v>
      </c>
      <c r="K58" s="43">
        <f t="shared" si="5"/>
        <v>898909.2626068428</v>
      </c>
      <c r="L58" s="84"/>
      <c r="M58" s="12"/>
      <c r="N58" s="12"/>
      <c r="O58" s="12"/>
      <c r="P58" s="15"/>
      <c r="Q58" s="4"/>
      <c r="R58" s="4"/>
      <c r="S58" s="4"/>
      <c r="T58" s="4"/>
      <c r="U58" s="4"/>
      <c r="V58" s="4"/>
      <c r="W58" s="4"/>
      <c r="X58" s="4"/>
    </row>
    <row r="59" spans="1:24" ht="12.75">
      <c r="A59" s="13" t="s">
        <v>64</v>
      </c>
      <c r="B59" s="44">
        <f>IF(ISNUMBER(M59),(M59/M58)*B58,"")</f>
      </c>
      <c r="C59" s="43">
        <f t="shared" si="0"/>
      </c>
      <c r="D59" s="43">
        <f>IF(ISNUMBER(E59),E59*INPC_FTZ!F38,"")</f>
      </c>
      <c r="E59" s="44"/>
      <c r="F59" s="43">
        <f t="shared" si="4"/>
      </c>
      <c r="G59" s="44">
        <f aca="true" t="shared" si="6" ref="G59:H63">IF(ISNUMBER(P59),(P59/P58)*G58,"")</f>
      </c>
      <c r="H59" s="44">
        <f t="shared" si="6"/>
      </c>
      <c r="I59" s="43">
        <f>IF(ISNUMBER(J59),J59*INPC_FTZ!F38,"")</f>
      </c>
      <c r="J59" s="44"/>
      <c r="K59" s="43">
        <f t="shared" si="5"/>
      </c>
      <c r="M59" s="12"/>
      <c r="N59" s="12"/>
      <c r="O59" s="12"/>
      <c r="P59" s="15"/>
      <c r="Q59" s="4"/>
      <c r="R59" s="4"/>
      <c r="S59" s="4"/>
      <c r="T59" s="4"/>
      <c r="U59" s="4"/>
      <c r="V59" s="4"/>
      <c r="W59" s="4"/>
      <c r="X59" s="4"/>
    </row>
    <row r="60" spans="1:24" ht="12.75">
      <c r="A60" s="13" t="s">
        <v>18</v>
      </c>
      <c r="B60" s="44">
        <f>IF(ISNUMBER(M60),(M60/M59)*B59,"")</f>
      </c>
      <c r="C60" s="43">
        <f t="shared" si="0"/>
      </c>
      <c r="D60" s="43">
        <f>IF(ISNUMBER(E60),E60*INPC_FTZ!F39,"")</f>
      </c>
      <c r="E60" s="44"/>
      <c r="F60" s="43">
        <f t="shared" si="4"/>
      </c>
      <c r="G60" s="44">
        <f t="shared" si="6"/>
      </c>
      <c r="H60" s="44">
        <f t="shared" si="6"/>
      </c>
      <c r="I60" s="43">
        <f>IF(ISNUMBER(J60),J60*INPC_FTZ!F39,"")</f>
      </c>
      <c r="J60" s="44"/>
      <c r="K60" s="43">
        <f t="shared" si="5"/>
      </c>
      <c r="M60" s="12"/>
      <c r="N60" s="12"/>
      <c r="O60" s="12"/>
      <c r="P60" s="15"/>
      <c r="Q60" s="4"/>
      <c r="R60" s="4"/>
      <c r="S60" s="4"/>
      <c r="T60" s="4"/>
      <c r="U60" s="4"/>
      <c r="V60" s="4"/>
      <c r="W60" s="4"/>
      <c r="X60" s="4"/>
    </row>
    <row r="61" spans="1:24" ht="12.75">
      <c r="A61" s="13" t="s">
        <v>10</v>
      </c>
      <c r="B61" s="44">
        <f>IF(ISNUMBER(M61),(M61/M60)*B60,"")</f>
      </c>
      <c r="C61" s="43">
        <f t="shared" si="0"/>
      </c>
      <c r="D61" s="43">
        <f>IF(ISNUMBER(E61),E61*INPC_FTZ!F40,"")</f>
      </c>
      <c r="E61" s="44"/>
      <c r="F61" s="43">
        <f t="shared" si="4"/>
      </c>
      <c r="G61" s="44">
        <f t="shared" si="6"/>
      </c>
      <c r="H61" s="44">
        <f t="shared" si="6"/>
      </c>
      <c r="I61" s="43">
        <f>IF(ISNUMBER(J61),J61*INPC_FTZ!F40,"")</f>
      </c>
      <c r="J61" s="44"/>
      <c r="K61" s="43">
        <f t="shared" si="5"/>
      </c>
      <c r="M61" s="12"/>
      <c r="N61" s="12"/>
      <c r="O61" s="12"/>
      <c r="P61" s="15"/>
      <c r="Q61" s="4"/>
      <c r="R61" s="4"/>
      <c r="S61" s="4"/>
      <c r="T61" s="4"/>
      <c r="U61" s="4"/>
      <c r="V61" s="4"/>
      <c r="W61" s="4"/>
      <c r="X61" s="4"/>
    </row>
    <row r="62" spans="1:24" ht="12.75">
      <c r="A62" s="13" t="s">
        <v>11</v>
      </c>
      <c r="B62" s="44">
        <f>IF(ISNUMBER(M62),(M62/M61)*B61,"")</f>
      </c>
      <c r="C62" s="43">
        <f t="shared" si="0"/>
      </c>
      <c r="D62" s="43">
        <f>IF(ISNUMBER(E62),E62*INPC_FTZ!F41,"")</f>
      </c>
      <c r="E62" s="44"/>
      <c r="F62" s="43">
        <f t="shared" si="4"/>
      </c>
      <c r="G62" s="44">
        <f t="shared" si="6"/>
      </c>
      <c r="H62" s="44">
        <f t="shared" si="6"/>
      </c>
      <c r="I62" s="43">
        <f>IF(ISNUMBER(J62),J62*INPC_FTZ!F41,"")</f>
      </c>
      <c r="J62" s="44"/>
      <c r="K62" s="43">
        <f t="shared" si="5"/>
      </c>
      <c r="M62" s="12"/>
      <c r="N62" s="12"/>
      <c r="O62" s="12"/>
      <c r="P62" s="15"/>
      <c r="Q62" s="4"/>
      <c r="R62" s="4"/>
      <c r="S62" s="4"/>
      <c r="T62" s="4"/>
      <c r="U62" s="4"/>
      <c r="V62" s="4"/>
      <c r="W62" s="4"/>
      <c r="X62" s="4"/>
    </row>
    <row r="63" spans="1:24" ht="12.75">
      <c r="A63" s="13" t="s">
        <v>7</v>
      </c>
      <c r="B63" s="44">
        <f>IF(ISNUMBER(M63),(M63/M62)*B62,"")</f>
      </c>
      <c r="C63" s="43">
        <f t="shared" si="0"/>
      </c>
      <c r="D63" s="43">
        <f>IF(ISNUMBER(E63),E63*INPC_FTZ!F42,"")</f>
      </c>
      <c r="E63" s="44"/>
      <c r="F63" s="43">
        <f t="shared" si="4"/>
      </c>
      <c r="G63" s="44">
        <f t="shared" si="6"/>
      </c>
      <c r="H63" s="44">
        <f t="shared" si="6"/>
      </c>
      <c r="I63" s="43">
        <f>IF(ISNUMBER(J63),J63*INPC_FTZ!F42,"")</f>
      </c>
      <c r="J63" s="44"/>
      <c r="K63" s="43">
        <f t="shared" si="5"/>
      </c>
      <c r="L63" s="14"/>
      <c r="M63" s="14"/>
      <c r="N63" s="2"/>
      <c r="O63" s="2"/>
      <c r="P63" s="3"/>
      <c r="Q63" s="4"/>
      <c r="R63" s="4"/>
      <c r="S63" s="4"/>
      <c r="T63" s="4"/>
      <c r="U63" s="4"/>
      <c r="V63" s="4"/>
      <c r="W63" s="4"/>
      <c r="X63" s="4"/>
    </row>
    <row r="64" spans="1:24" ht="12.75">
      <c r="A64" s="16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7"/>
      <c r="P64" s="18"/>
      <c r="Q64" s="4"/>
      <c r="R64" s="4"/>
      <c r="S64" s="4"/>
      <c r="T64" s="4"/>
      <c r="U64" s="4"/>
      <c r="V64" s="4"/>
      <c r="W64" s="4"/>
      <c r="X64" s="4"/>
    </row>
    <row r="65" spans="1:24" ht="12.75">
      <c r="A65" s="13" t="s">
        <v>38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12"/>
      <c r="M65" s="12"/>
      <c r="N65" s="12"/>
      <c r="O65" s="17"/>
      <c r="P65" s="18"/>
      <c r="Q65" s="4"/>
      <c r="R65" s="4"/>
      <c r="S65" s="4"/>
      <c r="T65" s="4"/>
      <c r="U65" s="4"/>
      <c r="V65" s="4"/>
      <c r="W65" s="4"/>
      <c r="X65" s="4"/>
    </row>
    <row r="66" spans="1:24" ht="12.75">
      <c r="A66" s="1" t="s">
        <v>132</v>
      </c>
      <c r="B66" s="85">
        <f>IF(ISERROR((B58/B57-1)*100),"-(1)",(B58/B57-1)*100)</f>
        <v>0.25510204081633514</v>
      </c>
      <c r="C66" s="85">
        <f aca="true" t="shared" si="7" ref="C66:K66">IF(ISERROR((C58/C57-1)*100),"-(1)",(C58/C57-1)*100)</f>
        <v>-0.48311548544258676</v>
      </c>
      <c r="D66" s="79">
        <f t="shared" si="7"/>
        <v>-6.574199927905056</v>
      </c>
      <c r="E66" s="79">
        <f t="shared" si="7"/>
        <v>-6.6115702479338845</v>
      </c>
      <c r="F66" s="85">
        <f t="shared" si="7"/>
        <v>-0.2292458820891352</v>
      </c>
      <c r="G66" s="85">
        <f t="shared" si="7"/>
        <v>0.3311258278145601</v>
      </c>
      <c r="H66" s="85">
        <f t="shared" si="7"/>
        <v>-0.7502865387163937</v>
      </c>
      <c r="I66" s="79">
        <f t="shared" si="7"/>
        <v>-4.575564131231902</v>
      </c>
      <c r="J66" s="79">
        <f t="shared" si="7"/>
        <v>-4.613733905579398</v>
      </c>
      <c r="K66" s="85">
        <f t="shared" si="7"/>
        <v>-0.42164510341413663</v>
      </c>
      <c r="L66" s="12"/>
      <c r="M66" s="12"/>
      <c r="N66" s="12"/>
      <c r="O66" s="17"/>
      <c r="P66" s="18"/>
      <c r="Q66" s="4"/>
      <c r="R66" s="4"/>
      <c r="S66" s="4"/>
      <c r="T66" s="4"/>
      <c r="U66" s="4"/>
      <c r="V66" s="4"/>
      <c r="W66" s="4"/>
      <c r="X66" s="4"/>
    </row>
    <row r="67" spans="1:24" ht="12.75">
      <c r="A67" s="16" t="s">
        <v>39</v>
      </c>
      <c r="B67" s="85"/>
      <c r="C67" s="85"/>
      <c r="D67" s="79"/>
      <c r="E67" s="79"/>
      <c r="F67" s="85"/>
      <c r="G67" s="85"/>
      <c r="H67" s="85"/>
      <c r="I67" s="79"/>
      <c r="J67" s="79"/>
      <c r="K67" s="85"/>
      <c r="L67" s="12"/>
      <c r="M67" s="12"/>
      <c r="N67" s="12"/>
      <c r="O67" s="17"/>
      <c r="P67" s="18"/>
      <c r="Q67" s="4"/>
      <c r="R67" s="4"/>
      <c r="S67" s="4"/>
      <c r="T67" s="4"/>
      <c r="U67" s="4"/>
      <c r="V67" s="4"/>
      <c r="W67" s="4"/>
      <c r="X67" s="4"/>
    </row>
    <row r="68" spans="1:24" ht="12.75">
      <c r="A68" s="20" t="s">
        <v>136</v>
      </c>
      <c r="B68" s="85">
        <f>IF(ISERROR((B58/B50-1)*100),"-(1)",(B58/B50-1)*100)</f>
        <v>-0.5063291139240533</v>
      </c>
      <c r="C68" s="85">
        <f aca="true" t="shared" si="8" ref="C68:K68">IF(ISERROR((C58/C50-1)*100),"-(1)",(C58/C50-1)*100)</f>
        <v>2.712425259405027</v>
      </c>
      <c r="D68" s="79">
        <f t="shared" si="8"/>
        <v>3.341700951286497</v>
      </c>
      <c r="E68" s="79">
        <f t="shared" si="8"/>
        <v>6.60377358490567</v>
      </c>
      <c r="F68" s="85">
        <f t="shared" si="8"/>
        <v>2.1923623466991726</v>
      </c>
      <c r="G68" s="85">
        <f t="shared" si="8"/>
        <v>-0.4381161007667056</v>
      </c>
      <c r="H68" s="85">
        <f t="shared" si="8"/>
        <v>1.5932007197002163</v>
      </c>
      <c r="I68" s="79">
        <f t="shared" si="8"/>
        <v>3.4569776311607514</v>
      </c>
      <c r="J68" s="79">
        <f t="shared" si="8"/>
        <v>6.72268907563025</v>
      </c>
      <c r="K68" s="85">
        <f t="shared" si="8"/>
        <v>1.1481045500629783</v>
      </c>
      <c r="L68" s="12"/>
      <c r="M68" s="12"/>
      <c r="N68" s="12"/>
      <c r="O68" s="17"/>
      <c r="P68" s="18"/>
      <c r="Q68" s="4"/>
      <c r="R68" s="4"/>
      <c r="S68" s="4"/>
      <c r="T68" s="4"/>
      <c r="U68" s="4"/>
      <c r="V68" s="4"/>
      <c r="W68" s="4"/>
      <c r="X68" s="4"/>
    </row>
    <row r="69" spans="1:24" ht="12.75">
      <c r="A69" s="13" t="s">
        <v>40</v>
      </c>
      <c r="B69" s="85"/>
      <c r="C69" s="85"/>
      <c r="D69" s="79"/>
      <c r="E69" s="79"/>
      <c r="F69" s="85"/>
      <c r="G69" s="85"/>
      <c r="H69" s="85"/>
      <c r="I69" s="79"/>
      <c r="J69" s="79"/>
      <c r="K69" s="85"/>
      <c r="L69" s="12"/>
      <c r="M69" s="12"/>
      <c r="N69" s="12"/>
      <c r="O69" s="17"/>
      <c r="P69" s="18"/>
      <c r="Q69" s="4"/>
      <c r="R69" s="4"/>
      <c r="S69" s="4"/>
      <c r="T69" s="4"/>
      <c r="U69" s="4"/>
      <c r="V69" s="4"/>
      <c r="W69" s="4"/>
      <c r="X69" s="4"/>
    </row>
    <row r="70" spans="1:24" ht="12.75">
      <c r="A70" s="38" t="s">
        <v>135</v>
      </c>
      <c r="B70" s="86">
        <f>IF(ISERROR((B58/B46-1)*100),"-(1)",(B58/B46-1)*100)</f>
        <v>5.432595573440646</v>
      </c>
      <c r="C70" s="86">
        <f aca="true" t="shared" si="9" ref="C70:K70">IF(ISERROR((C58/C46-1)*100),"-(1)",(C58/C46-1)*100)</f>
        <v>0.1541700643558297</v>
      </c>
      <c r="D70" s="80">
        <f t="shared" si="9"/>
        <v>-1.3647079703469789</v>
      </c>
      <c r="E70" s="80">
        <f t="shared" si="9"/>
        <v>3.1290743155149903</v>
      </c>
      <c r="F70" s="86">
        <f t="shared" si="9"/>
        <v>5.595141073888232</v>
      </c>
      <c r="G70" s="86">
        <f t="shared" si="9"/>
        <v>4.602991944764101</v>
      </c>
      <c r="H70" s="86">
        <f t="shared" si="9"/>
        <v>-0.7687274315095749</v>
      </c>
      <c r="I70" s="80">
        <f t="shared" si="9"/>
        <v>-4.998614116611733</v>
      </c>
      <c r="J70" s="80">
        <f t="shared" si="9"/>
        <v>-0.6703910614525133</v>
      </c>
      <c r="K70" s="86">
        <f t="shared" si="9"/>
        <v>3.7988800515049492</v>
      </c>
      <c r="L70" s="39"/>
      <c r="M70" s="39"/>
      <c r="N70" s="39"/>
      <c r="O70" s="40"/>
      <c r="P70" s="41"/>
      <c r="Q70" s="4"/>
      <c r="R70" s="4"/>
      <c r="S70" s="4"/>
      <c r="T70" s="4"/>
      <c r="U70" s="4"/>
      <c r="V70" s="4"/>
      <c r="W70" s="4"/>
      <c r="X70" s="4"/>
    </row>
    <row r="71" spans="1:24" ht="12.75">
      <c r="A71" s="19" t="s">
        <v>54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39"/>
      <c r="M71" s="39"/>
      <c r="N71" s="40"/>
      <c r="O71" s="40"/>
      <c r="P71" s="41"/>
      <c r="Q71" s="4"/>
      <c r="R71" s="4"/>
      <c r="S71" s="4"/>
      <c r="T71" s="4"/>
      <c r="U71" s="4"/>
      <c r="V71" s="4"/>
      <c r="W71" s="4"/>
      <c r="X71" s="4"/>
    </row>
    <row r="72" spans="1:24" ht="12.75">
      <c r="A72" s="28" t="s">
        <v>69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7"/>
      <c r="O72" s="17"/>
      <c r="P72" s="18"/>
      <c r="Q72" s="4"/>
      <c r="R72" s="4"/>
      <c r="S72" s="4"/>
      <c r="T72" s="4"/>
      <c r="U72" s="4"/>
      <c r="V72" s="4"/>
      <c r="W72" s="4"/>
      <c r="X72" s="4"/>
    </row>
    <row r="73" spans="1:24" ht="12.75">
      <c r="A73" s="28" t="s">
        <v>32</v>
      </c>
      <c r="B73" s="12"/>
      <c r="C73" s="12"/>
      <c r="D73" s="12"/>
      <c r="E73" s="12"/>
      <c r="F73" s="12"/>
      <c r="G73" s="12"/>
      <c r="H73" s="12"/>
      <c r="I73" s="39"/>
      <c r="J73" s="39"/>
      <c r="K73" s="39"/>
      <c r="L73" s="12"/>
      <c r="M73" s="12"/>
      <c r="N73" s="17"/>
      <c r="O73" s="17"/>
      <c r="P73" s="18"/>
      <c r="Q73" s="4"/>
      <c r="R73" s="4"/>
      <c r="S73" s="4"/>
      <c r="T73" s="4"/>
      <c r="U73" s="4"/>
      <c r="V73" s="4"/>
      <c r="W73" s="4"/>
      <c r="X73" s="4"/>
    </row>
    <row r="74" spans="1:24" ht="12.75">
      <c r="A74" s="26" t="s">
        <v>33</v>
      </c>
      <c r="B74" s="12"/>
      <c r="C74" s="12"/>
      <c r="D74" s="12"/>
      <c r="E74" s="12"/>
      <c r="F74" s="12"/>
      <c r="G74" s="12"/>
      <c r="H74" s="12"/>
      <c r="I74" s="39"/>
      <c r="J74" s="39"/>
      <c r="K74" s="39"/>
      <c r="L74" s="12"/>
      <c r="M74" s="12"/>
      <c r="N74" s="17"/>
      <c r="O74" s="17"/>
      <c r="P74" s="18"/>
      <c r="Q74" s="4"/>
      <c r="R74" s="4"/>
      <c r="S74" s="4"/>
      <c r="T74" s="4"/>
      <c r="U74" s="4"/>
      <c r="V74" s="4"/>
      <c r="W74" s="4"/>
      <c r="X74" s="4"/>
    </row>
    <row r="75" spans="1:24" ht="12.75">
      <c r="A75" s="26" t="s">
        <v>34</v>
      </c>
      <c r="B75" s="4"/>
      <c r="C75" s="4"/>
      <c r="D75" s="4"/>
      <c r="E75" s="4"/>
      <c r="F75" s="4"/>
      <c r="G75" s="4"/>
      <c r="H75" s="4"/>
      <c r="I75" s="42"/>
      <c r="J75" s="42"/>
      <c r="K75" s="4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28" t="s">
        <v>21</v>
      </c>
      <c r="B76" s="4"/>
      <c r="C76" s="4"/>
      <c r="D76" s="4"/>
      <c r="E76" s="4"/>
      <c r="F76" s="4"/>
      <c r="G76" s="4"/>
      <c r="H76" s="4"/>
      <c r="I76" s="42"/>
      <c r="J76" s="42"/>
      <c r="K76" s="4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16" t="s">
        <v>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</sheetData>
  <sheetProtection/>
  <mergeCells count="1">
    <mergeCell ref="A7:A10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Leilagonzaga</dc:creator>
  <cp:keywords/>
  <dc:description/>
  <cp:lastModifiedBy>user</cp:lastModifiedBy>
  <cp:lastPrinted>2011-12-15T21:58:15Z</cp:lastPrinted>
  <dcterms:created xsi:type="dcterms:W3CDTF">2006-10-04T18:41:28Z</dcterms:created>
  <dcterms:modified xsi:type="dcterms:W3CDTF">2017-01-17T19:06:13Z</dcterms:modified>
  <cp:category/>
  <cp:version/>
  <cp:contentType/>
  <cp:contentStatus/>
</cp:coreProperties>
</file>